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2.3.1.9.2" sheetId="1" r:id="rId1"/>
    <sheet name="2.4.1.9.2" sheetId="2" r:id="rId2"/>
    <sheet name="2.1.9.2" sheetId="3" r:id="rId3"/>
    <sheet name="2.2.9.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2">'2.1.9.2'!$A$1:$N$25</definedName>
    <definedName name="_xlnm.Print_Area" localSheetId="3">'2.2.9.2'!$A$1:$N$121</definedName>
    <definedName name="_xlnm.Print_Area" localSheetId="0">'2.3.1.9.2'!$A$1:$M$56</definedName>
    <definedName name="_xlnm.Print_Area" localSheetId="1">'2.4.1.9.2'!$A$1:$M$58</definedName>
    <definedName name="_xlnm.Print_Titles" localSheetId="0">'2.3.1.9.2'!$A:$A</definedName>
    <definedName name="_xlnm.Print_Titles" localSheetId="1">'2.4.1.9.2'!$A:$A</definedName>
  </definedNames>
  <calcPr fullCalcOnLoad="1"/>
</workbook>
</file>

<file path=xl/sharedStrings.xml><?xml version="1.0" encoding="utf-8"?>
<sst xmlns="http://schemas.openxmlformats.org/spreadsheetml/2006/main" count="326" uniqueCount="170">
  <si>
    <t>в лв.</t>
  </si>
  <si>
    <t>Акционерни дружества</t>
  </si>
  <si>
    <t>Взаимозастрахователни кооперации</t>
  </si>
  <si>
    <t>ОБЩО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</si>
  <si>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</si>
  <si>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</si>
  <si>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</si>
  <si>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</si>
  <si>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</si>
  <si>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</si>
  <si>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</si>
  <si>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</si>
  <si>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</si>
  <si>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</si>
  <si>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</si>
  <si>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</si>
  <si>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</si>
  <si>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</si>
  <si>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</si>
  <si>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</si>
  <si>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</si>
  <si>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</si>
  <si>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"ДЗИ” АД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</si>
  <si>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</si>
  <si>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</si>
  <si>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</si>
  <si>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</si>
  <si>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</si>
  <si>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</si>
  <si>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</si>
  <si>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</si>
  <si>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</si>
  <si>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</si>
  <si>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</si>
  <si>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</si>
  <si>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</si>
  <si>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</si>
  <si>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</si>
  <si>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</si>
  <si>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</si>
  <si>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</si>
  <si>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</si>
  <si>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</si>
  <si>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</si>
  <si>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</si>
  <si>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</si>
  <si>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</si>
  <si>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</si>
  <si>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</si>
  <si>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</si>
  <si>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</si>
  <si>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</si>
  <si>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Спечелени премии, нетни от презастраховане</t>
  </si>
  <si>
    <t>(а)</t>
  </si>
  <si>
    <t>записани бруто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</si>
  <si>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</si>
  <si>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</si>
  <si>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</si>
  <si>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</si>
  <si>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</si>
  <si>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</si>
  <si>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</si>
  <si>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</si>
  <si>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r>
      <t>Разпределен доход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</si>
  <si>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3.</t>
  </si>
  <si>
    <t>Друг технически доход, нетен от презастраховане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</si>
  <si>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</si>
  <si>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</si>
  <si>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</si>
  <si>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</si>
  <si>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</si>
  <si>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</si>
  <si>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</si>
  <si>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</si>
  <si>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</si>
  <si>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</si>
  <si>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Промени в други застрахователни резерви, нетни от презастраховане, които не са показани в други статии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</si>
  <si>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</si>
  <si>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</si>
  <si>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</si>
  <si>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</si>
  <si>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</si>
  <si>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</si>
  <si>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</si>
  <si>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</si>
  <si>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</si>
  <si>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</si>
  <si>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</si>
  <si>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</si>
  <si>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</si>
  <si>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</si>
  <si>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</si>
  <si>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</si>
  <si>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</si>
  <si>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</si>
  <si>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дялови участия</t>
  </si>
  <si>
    <t>в т.ч. приход, получен от дъщерни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</si>
  <si>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</si>
  <si>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</si>
  <si>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</si>
  <si>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</si>
  <si>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</si>
  <si>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</si>
  <si>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</si>
  <si>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Нереализирани печалби от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</si>
  <si>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</si>
  <si>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</si>
  <si>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</si>
  <si>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инвестиции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</si>
  <si>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</si>
  <si>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</si>
  <si>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</si>
  <si>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Нереализирани загуби от инвестиции</t>
  </si>
  <si>
    <t>12.</t>
  </si>
  <si>
    <r>
      <t>Разпределен доход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</si>
  <si>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13.</t>
  </si>
  <si>
    <t>14.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</si>
  <si>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</si>
  <si>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</si>
  <si>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t>Приходи от инвестиции</t>
  </si>
  <si>
    <r>
      <t>Разпределен доход от инвестиции, пренесен от животозастрахователния технически отчет (</t>
    </r>
    <r>
      <rPr>
        <b/>
        <sz val="8"/>
        <rFont val="Times New Roman"/>
        <family val="1"/>
      </rPr>
      <t>позиция ІІ 12</t>
    </r>
    <r>
      <rPr>
        <sz val="8"/>
        <rFont val="Times New Roman"/>
        <family val="1"/>
      </rPr>
      <t>)</t>
    </r>
  </si>
  <si>
    <r>
      <t>Разпределен доход от инвестиции, пренесен от 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</si>
  <si>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доход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</si>
  <si>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</si>
  <si>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</si>
  <si>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</si>
  <si>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Резултат за "а"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</si>
  <si>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</si>
  <si>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</si>
  <si>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</si>
  <si>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</si>
  <si>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</si>
  <si>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</si>
  <si>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</si>
  <si>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>Общо за б</t>
  </si>
  <si>
    <t xml:space="preserve">Общо за "а" </t>
  </si>
  <si>
    <t>Общо за 6</t>
  </si>
  <si>
    <t xml:space="preserve">Общо за 8 </t>
  </si>
  <si>
    <t xml:space="preserve">Общо за 9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</si>
  <si>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</si>
  <si>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</si>
  <si>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</si>
  <si>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</si>
  <si>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</si>
  <si>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</si>
  <si>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 xml:space="preserve">Печалба или загуба за финансовата година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</si>
  <si>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</si>
  <si>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t>Пазарни дялове:</t>
  </si>
  <si>
    <t>ЗАД "АЛИАНЦ БЪЛГАРИЯ ЖИВОТ” АД</t>
  </si>
  <si>
    <t>ЗК „ОРЕЛ ЖИВОТ" АД</t>
  </si>
  <si>
    <t>"ЕЙ АЙ ДЖИ ЛАЙФ БЪЛГАРИЯ ЖЗД" ЕАД</t>
  </si>
  <si>
    <t>ЗАД "БУЛСТРАД ЖИВОТ" АД</t>
  </si>
  <si>
    <t>"ГРАВЕ БЪЛГАРИЯ" АД</t>
  </si>
  <si>
    <t>ЗК "ВИТОША  ЖИВОТ" АД</t>
  </si>
  <si>
    <t>ЖЗК "БЪЛГАРСКИ ИМОТИ" АД</t>
  </si>
  <si>
    <t>ЖЗК "ДСК ГАРАНЦИЯ" АД</t>
  </si>
  <si>
    <t>ВЗК "ДОБРУДЖА - М - ЖИВОТ"</t>
  </si>
  <si>
    <t>ВЗК "МЕДИК-ЦЕНТЪР"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</si>
  <si>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</si>
  <si>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</si>
  <si>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</si>
  <si>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</si>
  <si>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други застрахователни резерви, нетни от презастраховане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</si>
  <si>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13</t>
    </r>
    <r>
      <rPr>
        <sz val="8"/>
        <rFont val="Times New Roman"/>
        <family val="1"/>
      </rPr>
      <t>)</t>
    </r>
  </si>
  <si>
    <t>Отчети за печалби и загуби на застрахователите по животозастраховане за второ тримесечие на 2005 г.</t>
  </si>
  <si>
    <t>Застрахователни плащания по видове застраховки за второ тримесечие на 2005 г. - животозастраховане</t>
  </si>
  <si>
    <t>СЧЕТОВОДНИ БАЛАНСИ НА ЗАСТРАХОВАТЕЛИТЕ ПО ЖИВОТОЗАСТРАХОВАНЕ КЪМ 30.06.2005 ГОДИНА</t>
  </si>
  <si>
    <t>Премиен приход по видове застраховки за второ тримесечие на 2005 г. - животозастраховане</t>
  </si>
  <si>
    <t>ОБЩО:</t>
  </si>
  <si>
    <t>-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</si>
</sst>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;\(#,##0\)"/>
    <numFmt numFmtId="171" formatCode="0.0%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0."/>
    <numFmt numFmtId="197" formatCode="_-* #,##0.0\ _л_в_-;\-* #,##0.0\ _л_в_-;_-* &quot;-&quot;??\ _л_в_-;_-@_-"/>
    <numFmt numFmtId="198" formatCode="_-* #,##0\ _л_в_-;\-* #,##0\ _л_в_-;_-* &quot;-&quot;??\ _л_в_-;_-@_-"/>
    <numFmt numFmtId="199" formatCode="#,##0.000"/>
    <numFmt numFmtId="200" formatCode="_-* #,##0.000\ _л_в_-;\-* #,##0.000\ _л_в_-;_-* &quot;-&quot;??\ _л_в_-;_-@_-"/>
    <numFmt numFmtId="201" formatCode="_-* #,##0.0000\ _л_в_-;\-* #,##0.0000\ _л_в_-;_-* &quot;-&quot;??\ _л_в_-;_-@_-"/>
    <numFmt numFmtId="202" formatCode="_-* #,##0.000\ &quot;лв&quot;_-;\-* #,##0.000\ &quot;лв&quot;_-;_-* &quot;-&quot;??\ &quot;лв&quot;_-;_-@_-"/>
    <numFmt numFmtId="203" formatCode="#,##0.0000"/>
    <numFmt numFmtId="204" formatCode="#,##0.00000"/>
    <numFmt numFmtId="205" formatCode="0.000%"/>
    <numFmt numFmtId="206" formatCode="0.0000%"/>
    <numFmt numFmtId="207" formatCode="_-* #,##0\ _л_в_._-;\-* #,##0\ _л_в_._-;_-* &quot;-&quot;??\ _л_в_._-;_-@_-"/>
    <numFmt numFmtId="208" formatCode="0.000000000000000%"/>
    <numFmt numFmtId="209" formatCode="0;[Red]0"/>
    <numFmt numFmtId="210" formatCode="#,##0;\ \(#,##0\)"/>
  </numFmts>
  <fonts count="2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6.5"/>
      <name val="Arial"/>
      <family val="2"/>
    </font>
    <font>
      <sz val="24.5"/>
      <name val="Arial"/>
      <family val="0"/>
    </font>
    <font>
      <sz val="11.7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60">
    <xf numFmtId="0" fontId="0" fillId="0" borderId="0" xfId="0" applyAlignment="1">
      <alignment/>
    </xf>
    <xf numFmtId="210" fontId="11" fillId="0" borderId="2" xfId="21" applyNumberFormat="1" applyFont="1" applyFill="1" applyBorder="1" applyAlignment="1">
      <alignment horizontal="right" vertical="center"/>
      <protection/>
    </xf>
    <xf numFmtId="3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20" fillId="0" borderId="1" xfId="24" applyNumberFormat="1" applyFont="1" applyFill="1" applyBorder="1" applyAlignment="1" applyProtection="1">
      <alignment horizontal="center" vertical="center" wrapText="1"/>
      <protection/>
    </xf>
    <xf numFmtId="0" fontId="10" fillId="0" borderId="1" xfId="24" applyNumberFormat="1" applyFont="1" applyFill="1" applyBorder="1" applyAlignment="1" applyProtection="1">
      <alignment horizontal="center" vertical="center"/>
      <protection/>
    </xf>
    <xf numFmtId="0" fontId="11" fillId="0" borderId="3" xfId="25" applyFont="1" applyFill="1" applyBorder="1" applyAlignment="1">
      <alignment vertical="center" wrapText="1"/>
      <protection/>
    </xf>
    <xf numFmtId="0" fontId="11" fillId="0" borderId="1" xfId="25" applyFont="1" applyFill="1" applyBorder="1" applyAlignment="1">
      <alignment vertical="center" wrapText="1"/>
      <protection/>
    </xf>
    <xf numFmtId="0" fontId="11" fillId="0" borderId="4" xfId="25" applyFont="1" applyFill="1" applyBorder="1" applyAlignment="1">
      <alignment vertical="center" wrapText="1"/>
      <protection/>
    </xf>
    <xf numFmtId="3" fontId="24" fillId="0" borderId="5" xfId="0" applyNumberFormat="1" applyFont="1" applyFill="1" applyBorder="1" applyAlignment="1" applyProtection="1">
      <alignment horizontal="right" vertical="center"/>
      <protection/>
    </xf>
    <xf numFmtId="3" fontId="23" fillId="0" borderId="6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Alignment="1">
      <alignment/>
    </xf>
    <xf numFmtId="10" fontId="23" fillId="0" borderId="7" xfId="26" applyNumberFormat="1" applyFont="1" applyFill="1" applyBorder="1" applyAlignment="1" applyProtection="1">
      <alignment horizontal="right" vertical="center"/>
      <protection/>
    </xf>
    <xf numFmtId="0" fontId="12" fillId="0" borderId="1" xfId="25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2" fillId="0" borderId="3" xfId="25" applyFont="1" applyFill="1" applyBorder="1" applyAlignment="1">
      <alignment vertical="center" wrapText="1"/>
      <protection/>
    </xf>
    <xf numFmtId="3" fontId="24" fillId="0" borderId="5" xfId="25" applyNumberFormat="1" applyFont="1" applyFill="1" applyBorder="1" applyAlignment="1" applyProtection="1">
      <alignment horizontal="right" vertical="center" wrapText="1"/>
      <protection/>
    </xf>
    <xf numFmtId="3" fontId="24" fillId="0" borderId="8" xfId="25" applyNumberFormat="1" applyFont="1" applyFill="1" applyBorder="1" applyAlignment="1" applyProtection="1">
      <alignment horizontal="right" vertical="center" wrapText="1"/>
      <protection/>
    </xf>
    <xf numFmtId="3" fontId="23" fillId="0" borderId="7" xfId="25" applyNumberFormat="1" applyFont="1" applyFill="1" applyBorder="1" applyAlignment="1" applyProtection="1">
      <alignment horizontal="right" vertical="center" wrapText="1"/>
      <protection locked="0"/>
    </xf>
    <xf numFmtId="10" fontId="11" fillId="0" borderId="0" xfId="26" applyNumberFormat="1" applyFont="1" applyFill="1" applyAlignment="1">
      <alignment/>
    </xf>
    <xf numFmtId="3" fontId="23" fillId="0" borderId="9" xfId="0" applyNumberFormat="1" applyFont="1" applyFill="1" applyBorder="1" applyAlignment="1" applyProtection="1">
      <alignment horizontal="right" vertical="center"/>
      <protection/>
    </xf>
    <xf numFmtId="3" fontId="24" fillId="0" borderId="10" xfId="25" applyNumberFormat="1" applyFont="1" applyFill="1" applyBorder="1" applyAlignment="1" applyProtection="1">
      <alignment horizontal="right" vertical="center" wrapText="1"/>
      <protection/>
    </xf>
    <xf numFmtId="0" fontId="11" fillId="0" borderId="11" xfId="25" applyFont="1" applyFill="1" applyBorder="1" applyAlignment="1">
      <alignment vertical="center" wrapText="1"/>
      <protection/>
    </xf>
    <xf numFmtId="3" fontId="24" fillId="0" borderId="12" xfId="0" applyNumberFormat="1" applyFont="1" applyFill="1" applyBorder="1" applyAlignment="1" applyProtection="1">
      <alignment horizontal="right"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3" fontId="23" fillId="0" borderId="14" xfId="0" applyNumberFormat="1" applyFont="1" applyFill="1" applyBorder="1" applyAlignment="1" applyProtection="1">
      <alignment horizontal="right" vertical="center"/>
      <protection/>
    </xf>
    <xf numFmtId="3" fontId="23" fillId="0" borderId="15" xfId="0" applyNumberFormat="1" applyFont="1" applyFill="1" applyBorder="1" applyAlignment="1" applyProtection="1">
      <alignment horizontal="right" vertical="center"/>
      <protection/>
    </xf>
    <xf numFmtId="10" fontId="23" fillId="0" borderId="0" xfId="26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3" fontId="9" fillId="0" borderId="2" xfId="24" applyNumberFormat="1" applyFont="1" applyFill="1" applyBorder="1" applyAlignment="1" applyProtection="1">
      <alignment horizontal="right" vertical="center"/>
      <protection locked="0"/>
    </xf>
    <xf numFmtId="210" fontId="9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0" fontId="11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3" fontId="23" fillId="0" borderId="16" xfId="25" applyNumberFormat="1" applyFont="1" applyFill="1" applyBorder="1" applyAlignment="1" applyProtection="1">
      <alignment horizontal="right" vertical="center" wrapText="1"/>
      <protection locked="0"/>
    </xf>
    <xf numFmtId="10" fontId="23" fillId="0" borderId="16" xfId="26" applyNumberFormat="1" applyFont="1" applyFill="1" applyBorder="1" applyAlignment="1" applyProtection="1">
      <alignment horizontal="right" vertical="center"/>
      <protection/>
    </xf>
    <xf numFmtId="210" fontId="11" fillId="0" borderId="1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25" fillId="0" borderId="2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10" fontId="12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10" fontId="11" fillId="0" borderId="12" xfId="21" applyNumberFormat="1" applyFont="1" applyFill="1" applyBorder="1" applyAlignment="1">
      <alignment horizontal="right" vertical="center"/>
      <protection/>
    </xf>
    <xf numFmtId="210" fontId="12" fillId="0" borderId="21" xfId="0" applyNumberFormat="1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20" fillId="0" borderId="6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right" vertical="center"/>
    </xf>
    <xf numFmtId="3" fontId="9" fillId="0" borderId="1" xfId="24" applyNumberFormat="1" applyFont="1" applyFill="1" applyBorder="1" applyAlignment="1" applyProtection="1">
      <alignment horizontal="center" vertical="center" wrapText="1"/>
      <protection/>
    </xf>
    <xf numFmtId="3" fontId="10" fillId="0" borderId="11" xfId="24" applyNumberFormat="1" applyFont="1" applyFill="1" applyBorder="1" applyAlignment="1">
      <alignment horizontal="center" vertical="center" wrapText="1"/>
      <protection/>
    </xf>
    <xf numFmtId="3" fontId="9" fillId="0" borderId="12" xfId="24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left"/>
      <protection/>
    </xf>
    <xf numFmtId="3" fontId="12" fillId="0" borderId="0" xfId="0" applyNumberFormat="1" applyFont="1" applyFill="1" applyAlignment="1">
      <alignment/>
    </xf>
    <xf numFmtId="3" fontId="9" fillId="2" borderId="2" xfId="24" applyNumberFormat="1" applyFont="1" applyFill="1" applyBorder="1" applyAlignment="1" applyProtection="1">
      <alignment horizontal="right" vertical="center"/>
      <protection locked="0"/>
    </xf>
    <xf numFmtId="3" fontId="9" fillId="2" borderId="17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10" fontId="11" fillId="2" borderId="2" xfId="21" applyNumberFormat="1" applyFont="1" applyFill="1" applyBorder="1" applyAlignment="1">
      <alignment horizontal="right" vertical="center"/>
      <protection/>
    </xf>
    <xf numFmtId="210" fontId="12" fillId="2" borderId="17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3" fontId="12" fillId="0" borderId="23" xfId="24" applyNumberFormat="1" applyFont="1" applyFill="1" applyBorder="1" applyAlignment="1" applyProtection="1">
      <alignment horizontal="center" vertical="center"/>
      <protection/>
    </xf>
    <xf numFmtId="3" fontId="13" fillId="0" borderId="23" xfId="24" applyNumberFormat="1" applyFont="1" applyFill="1" applyBorder="1" applyAlignment="1" applyProtection="1">
      <alignment horizontal="center" vertical="center"/>
      <protection/>
    </xf>
    <xf numFmtId="3" fontId="13" fillId="0" borderId="23" xfId="24" applyNumberFormat="1" applyFont="1" applyFill="1" applyBorder="1" applyAlignment="1">
      <alignment horizontal="right" vertical="center" wrapText="1"/>
      <protection/>
    </xf>
    <xf numFmtId="3" fontId="13" fillId="0" borderId="23" xfId="24" applyNumberFormat="1" applyFont="1" applyFill="1" applyBorder="1" applyAlignment="1" applyProtection="1">
      <alignment horizontal="right" vertical="center"/>
      <protection/>
    </xf>
    <xf numFmtId="3" fontId="13" fillId="0" borderId="23" xfId="24" applyNumberFormat="1" applyFont="1" applyFill="1" applyBorder="1" applyAlignment="1">
      <alignment horizontal="center" vertical="center" wrapText="1"/>
      <protection/>
    </xf>
    <xf numFmtId="3" fontId="13" fillId="0" borderId="23" xfId="24" applyNumberFormat="1" applyFont="1" applyFill="1" applyBorder="1" applyAlignment="1">
      <alignment horizontal="right" vertical="center"/>
      <protection/>
    </xf>
    <xf numFmtId="3" fontId="13" fillId="0" borderId="23" xfId="24" applyNumberFormat="1" applyFont="1" applyFill="1" applyBorder="1" applyAlignment="1" applyProtection="1">
      <alignment horizontal="center" vertical="center" wrapText="1"/>
      <protection/>
    </xf>
    <xf numFmtId="3" fontId="10" fillId="0" borderId="23" xfId="24" applyNumberFormat="1" applyFont="1" applyFill="1" applyBorder="1" applyAlignment="1" applyProtection="1">
      <alignment horizontal="center" vertical="center"/>
      <protection/>
    </xf>
    <xf numFmtId="3" fontId="13" fillId="0" borderId="23" xfId="24" applyNumberFormat="1" applyFont="1" applyFill="1" applyBorder="1" applyAlignment="1" applyProtection="1">
      <alignment horizontal="right" vertical="center" wrapText="1"/>
      <protection/>
    </xf>
    <xf numFmtId="3" fontId="13" fillId="0" borderId="23" xfId="24" applyNumberFormat="1" applyFont="1" applyFill="1" applyBorder="1" applyAlignment="1" applyProtection="1">
      <alignment horizontal="left" vertical="center"/>
      <protection/>
    </xf>
    <xf numFmtId="3" fontId="14" fillId="0" borderId="23" xfId="24" applyNumberFormat="1" applyFont="1" applyFill="1" applyBorder="1" applyAlignment="1">
      <alignment horizontal="center" vertical="center"/>
      <protection/>
    </xf>
    <xf numFmtId="3" fontId="10" fillId="0" borderId="24" xfId="24" applyNumberFormat="1" applyFont="1" applyFill="1" applyBorder="1" applyAlignment="1" applyProtection="1">
      <alignment horizontal="center" vertical="center" wrapText="1"/>
      <protection/>
    </xf>
    <xf numFmtId="210" fontId="11" fillId="0" borderId="25" xfId="21" applyNumberFormat="1" applyFont="1" applyFill="1" applyBorder="1" applyAlignment="1">
      <alignment horizontal="right" vertical="center"/>
      <protection/>
    </xf>
    <xf numFmtId="210" fontId="11" fillId="2" borderId="25" xfId="21" applyNumberFormat="1" applyFont="1" applyFill="1" applyBorder="1" applyAlignment="1">
      <alignment horizontal="right" vertical="center"/>
      <protection/>
    </xf>
    <xf numFmtId="210" fontId="11" fillId="0" borderId="26" xfId="21" applyNumberFormat="1" applyFont="1" applyFill="1" applyBorder="1" applyAlignment="1">
      <alignment horizontal="right" vertical="center"/>
      <protection/>
    </xf>
    <xf numFmtId="3" fontId="12" fillId="0" borderId="23" xfId="24" applyNumberFormat="1" applyFont="1" applyFill="1" applyBorder="1" applyAlignment="1" applyProtection="1">
      <alignment horizontal="left" vertical="center" wrapText="1"/>
      <protection/>
    </xf>
    <xf numFmtId="3" fontId="13" fillId="0" borderId="23" xfId="24" applyNumberFormat="1" applyFont="1" applyFill="1" applyBorder="1" applyAlignment="1" applyProtection="1">
      <alignment horizontal="left" vertical="center" wrapText="1"/>
      <protection/>
    </xf>
    <xf numFmtId="3" fontId="13" fillId="0" borderId="23" xfId="24" applyNumberFormat="1" applyFont="1" applyFill="1" applyBorder="1" applyAlignment="1">
      <alignment horizontal="left" vertical="center" wrapText="1"/>
      <protection/>
    </xf>
    <xf numFmtId="3" fontId="14" fillId="0" borderId="23" xfId="24" applyNumberFormat="1" applyFont="1" applyFill="1" applyBorder="1" applyAlignment="1" applyProtection="1">
      <alignment horizontal="right" vertical="center" wrapText="1"/>
      <protection/>
    </xf>
    <xf numFmtId="3" fontId="13" fillId="0" borderId="23" xfId="24" applyNumberFormat="1" applyFont="1" applyFill="1" applyBorder="1" applyAlignment="1">
      <alignment vertical="center" wrapText="1"/>
      <protection/>
    </xf>
    <xf numFmtId="3" fontId="13" fillId="0" borderId="23" xfId="24" applyNumberFormat="1" applyFont="1" applyFill="1" applyBorder="1" applyAlignment="1" applyProtection="1">
      <alignment horizontal="left" vertical="center" wrapText="1"/>
      <protection locked="0"/>
    </xf>
    <xf numFmtId="3" fontId="13" fillId="0" borderId="23" xfId="24" applyNumberFormat="1" applyFont="1" applyFill="1" applyBorder="1" applyAlignment="1" applyProtection="1">
      <alignment horizontal="right" vertical="center" wrapText="1"/>
      <protection locked="0"/>
    </xf>
    <xf numFmtId="3" fontId="10" fillId="0" borderId="23" xfId="24" applyNumberFormat="1" applyFont="1" applyFill="1" applyBorder="1" applyAlignment="1" applyProtection="1">
      <alignment horizontal="left" vertical="center" wrapText="1"/>
      <protection/>
    </xf>
    <xf numFmtId="3" fontId="14" fillId="0" borderId="23" xfId="24" applyNumberFormat="1" applyFont="1" applyFill="1" applyBorder="1" applyAlignment="1" applyProtection="1">
      <alignment horizontal="right" vertical="center" wrapText="1"/>
      <protection locked="0"/>
    </xf>
    <xf numFmtId="3" fontId="13" fillId="0" borderId="23" xfId="24" applyNumberFormat="1" applyFont="1" applyFill="1" applyBorder="1" applyAlignment="1">
      <alignment horizontal="left" vertical="center"/>
      <protection/>
    </xf>
    <xf numFmtId="3" fontId="14" fillId="0" borderId="23" xfId="24" applyNumberFormat="1" applyFont="1" applyFill="1" applyBorder="1" applyAlignment="1">
      <alignment horizontal="right" vertical="center"/>
      <protection/>
    </xf>
    <xf numFmtId="3" fontId="10" fillId="0" borderId="24" xfId="24" applyNumberFormat="1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3" fontId="9" fillId="0" borderId="25" xfId="24" applyNumberFormat="1" applyFont="1" applyFill="1" applyBorder="1" applyAlignment="1" applyProtection="1">
      <alignment horizontal="right" vertical="center"/>
      <protection locked="0"/>
    </xf>
    <xf numFmtId="3" fontId="9" fillId="2" borderId="25" xfId="24" applyNumberFormat="1" applyFont="1" applyFill="1" applyBorder="1" applyAlignment="1" applyProtection="1">
      <alignment horizontal="right" vertical="center"/>
      <protection locked="0"/>
    </xf>
    <xf numFmtId="3" fontId="9" fillId="0" borderId="26" xfId="24" applyNumberFormat="1" applyFont="1" applyFill="1" applyBorder="1" applyAlignment="1" applyProtection="1">
      <alignment horizontal="right" vertical="center"/>
      <protection locked="0"/>
    </xf>
    <xf numFmtId="3" fontId="10" fillId="0" borderId="17" xfId="24" applyNumberFormat="1" applyFont="1" applyFill="1" applyBorder="1" applyAlignment="1" applyProtection="1">
      <alignment horizontal="left" vertical="center"/>
      <protection/>
    </xf>
    <xf numFmtId="0" fontId="10" fillId="0" borderId="17" xfId="24" applyNumberFormat="1" applyFont="1" applyFill="1" applyBorder="1" applyAlignment="1" applyProtection="1">
      <alignment horizontal="left" vertical="center" wrapText="1"/>
      <protection/>
    </xf>
    <xf numFmtId="0" fontId="20" fillId="0" borderId="17" xfId="24" applyNumberFormat="1" applyFont="1" applyFill="1" applyBorder="1" applyAlignment="1" applyProtection="1">
      <alignment horizontal="left" vertical="center" wrapText="1"/>
      <protection/>
    </xf>
    <xf numFmtId="0" fontId="10" fillId="0" borderId="17" xfId="24" applyNumberFormat="1" applyFont="1" applyFill="1" applyBorder="1" applyAlignment="1" applyProtection="1">
      <alignment horizontal="left" vertical="center"/>
      <protection/>
    </xf>
    <xf numFmtId="3" fontId="10" fillId="0" borderId="17" xfId="24" applyNumberFormat="1" applyFont="1" applyFill="1" applyBorder="1" applyAlignment="1" applyProtection="1">
      <alignment horizontal="left" vertical="center" wrapText="1"/>
      <protection/>
    </xf>
    <xf numFmtId="3" fontId="10" fillId="0" borderId="21" xfId="24" applyNumberFormat="1" applyFont="1" applyFill="1" applyBorder="1" applyAlignment="1">
      <alignment horizontal="left" vertical="center" wrapText="1"/>
      <protection/>
    </xf>
    <xf numFmtId="0" fontId="12" fillId="0" borderId="7" xfId="22" applyFont="1" applyFill="1" applyBorder="1" applyAlignment="1">
      <alignment horizontal="center" vertical="center" wrapText="1"/>
      <protection/>
    </xf>
    <xf numFmtId="0" fontId="12" fillId="0" borderId="7" xfId="23" applyFont="1" applyFill="1" applyBorder="1" applyAlignment="1">
      <alignment horizontal="center" vertical="center" wrapText="1"/>
      <protection/>
    </xf>
    <xf numFmtId="0" fontId="12" fillId="0" borderId="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12" fillId="0" borderId="12" xfId="22" applyFont="1" applyFill="1" applyBorder="1" applyAlignment="1">
      <alignment horizontal="center" vertical="center" wrapText="1"/>
      <protection/>
    </xf>
    <xf numFmtId="0" fontId="12" fillId="0" borderId="12" xfId="2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 applyProtection="1">
      <alignment horizontal="right"/>
      <protection/>
    </xf>
    <xf numFmtId="10" fontId="11" fillId="0" borderId="0" xfId="0" applyNumberFormat="1" applyFont="1" applyFill="1" applyAlignment="1">
      <alignment vertical="center"/>
    </xf>
    <xf numFmtId="10" fontId="11" fillId="0" borderId="0" xfId="0" applyNumberFormat="1" applyFont="1" applyFill="1" applyAlignment="1">
      <alignment horizontal="right" vertical="center"/>
    </xf>
    <xf numFmtId="9" fontId="0" fillId="0" borderId="0" xfId="0" applyNumberFormat="1" applyAlignment="1">
      <alignment/>
    </xf>
    <xf numFmtId="9" fontId="11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/>
      <protection/>
    </xf>
    <xf numFmtId="2" fontId="21" fillId="0" borderId="1" xfId="24" applyNumberFormat="1" applyFont="1" applyFill="1" applyBorder="1" applyAlignment="1" applyProtection="1">
      <alignment horizontal="center" vertical="center" wrapText="1"/>
      <protection/>
    </xf>
    <xf numFmtId="2" fontId="21" fillId="0" borderId="17" xfId="24" applyNumberFormat="1" applyFont="1" applyFill="1" applyBorder="1" applyAlignment="1" applyProtection="1">
      <alignment horizontal="center" vertical="center" wrapText="1"/>
      <protection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Премиен приход по видове застраховки за второ тримесечие на 2005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'2.3.1.9.2'!$A$1:$M$1</c:f>
              <c:strCache>
                <c:ptCount val="1"/>
                <c:pt idx="0">
                  <c:v>Премиен приход по видове застраховки за второ тримесечие на 2005 г. - животозастраховане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('2.3.1.9.2'!$A$4,'2.3.1.9.2'!$A$7:$A$12)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('2.3.1.9.2'!$M$4,'2.3.1.9.2'!$M$7:$M$12)</c:f>
              <c:numCache>
                <c:ptCount val="7"/>
                <c:pt idx="0">
                  <c:v>42911631.358001396</c:v>
                </c:pt>
                <c:pt idx="1">
                  <c:v>1928088.8351067998</c:v>
                </c:pt>
                <c:pt idx="2">
                  <c:v>4887782.364</c:v>
                </c:pt>
                <c:pt idx="3">
                  <c:v>1340958.3066142998</c:v>
                </c:pt>
                <c:pt idx="4">
                  <c:v>0</c:v>
                </c:pt>
                <c:pt idx="5">
                  <c:v>5454804.652</c:v>
                </c:pt>
                <c:pt idx="6">
                  <c:v>5695645.6660437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Застрахователни плащания по видове застраховки за второ тримесечие на 2005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('2.4.1.9.2'!$A$4,'2.4.1.9.2'!$A$7:$A$12)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('2.4.1.9.2'!$M$4,'2.4.1.9.2'!$M$7:$M$12)</c:f>
              <c:numCache>
                <c:ptCount val="7"/>
                <c:pt idx="0">
                  <c:v>11101238.075640338</c:v>
                </c:pt>
                <c:pt idx="1">
                  <c:v>833603.24</c:v>
                </c:pt>
                <c:pt idx="2">
                  <c:v>1379865.47</c:v>
                </c:pt>
                <c:pt idx="3">
                  <c:v>701179.04</c:v>
                </c:pt>
                <c:pt idx="4">
                  <c:v>0</c:v>
                </c:pt>
                <c:pt idx="5">
                  <c:v>2075784.5035063543</c:v>
                </c:pt>
                <c:pt idx="6">
                  <c:v>696181.7408533071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12</xdr:col>
      <xdr:colOff>800100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142875" y="4524375"/>
        <a:ext cx="12334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28575</xdr:rowOff>
    </xdr:from>
    <xdr:to>
      <xdr:col>12</xdr:col>
      <xdr:colOff>762000</xdr:colOff>
      <xdr:row>57</xdr:row>
      <xdr:rowOff>38100</xdr:rowOff>
    </xdr:to>
    <xdr:graphicFrame>
      <xdr:nvGraphicFramePr>
        <xdr:cNvPr id="1" name="Chart 2"/>
        <xdr:cNvGraphicFramePr/>
      </xdr:nvGraphicFramePr>
      <xdr:xfrm>
        <a:off x="104775" y="4495800"/>
        <a:ext cx="125349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1_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3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4_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\Nevena%20Emanuilova\Nevena%20Emanuilova\INSURANCE-LIFE\pokazateli\2005\1\2005_1_07_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SURANCE\azn\pokazateli\2005\2\Life\2005_2_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B.1."/>
      <sheetName val="B.2."/>
      <sheetName val="B.3."/>
      <sheetName val="В.4"/>
    </sheetNames>
    <sheetDataSet>
      <sheetData sheetId="0">
        <row r="17">
          <cell r="J17">
            <v>8385281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  <sheetName val="В.4 "/>
      <sheetName val="B.5"/>
      <sheetName val="В.6"/>
      <sheetName val="В.7"/>
      <sheetName val="B.8"/>
    </sheetNames>
    <sheetDataSet>
      <sheetData sheetId="0">
        <row r="17">
          <cell r="J17">
            <v>2114537.67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</sheetNames>
    <sheetDataSet>
      <sheetData sheetId="0">
        <row r="17">
          <cell r="J17">
            <v>1515773.99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.1"/>
      <sheetName val="A.2"/>
      <sheetName val="A.3"/>
      <sheetName val="В.1."/>
      <sheetName val="В.2."/>
      <sheetName val="В.3."/>
      <sheetName val="В.4"/>
    </sheetNames>
    <sheetDataSet>
      <sheetData sheetId="0">
        <row r="17">
          <cell r="J17">
            <v>2814830</v>
          </cell>
        </row>
      </sheetData>
      <sheetData sheetId="1">
        <row r="18">
          <cell r="M18">
            <v>182146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Pri"/>
      <sheetName val="Strukture_Portfolio"/>
      <sheetName val="Market_share(prem)"/>
      <sheetName val="Izpl_pret"/>
      <sheetName val="Strukture_Izpl_pretencii"/>
      <sheetName val="dial_Izpl_pret"/>
      <sheetName val="Rezerv-bruтo"/>
      <sheetName val="Math_rez"/>
      <sheetName val="Pensii"/>
      <sheetName val="PrenosPrem"/>
      <sheetName val="Predst_plast"/>
      <sheetName val="Zap_fond"/>
      <sheetName val="Res_Invest_fond"/>
      <sheetName val="Drugi_rezervi"/>
      <sheetName val="Razhodi"/>
      <sheetName val="Zastr_suma"/>
      <sheetName val="Broy_lica"/>
      <sheetName val="Vuzstan_preten"/>
      <sheetName val="Otstupeni_premii"/>
      <sheetName val="Pol_Komisioni"/>
      <sheetName val="wyzstan_kum_izplat"/>
      <sheetName val="Otstupeni_kum_premii"/>
      <sheetName val="Otnos_dial_lica "/>
      <sheetName val="Sredna_premiq_lice"/>
      <sheetName val="Sredna_Zastr_suma"/>
      <sheetName val="A.1"/>
      <sheetName val="A.2"/>
      <sheetName val="A.3"/>
      <sheetName val="Fact_kum ztp_razhodi"/>
      <sheetName val="Otchet"/>
      <sheetName val="BALANS"/>
      <sheetName val="Balans_1"/>
      <sheetName val="Tehn_result"/>
    </sheetNames>
    <sheetDataSet>
      <sheetData sheetId="0">
        <row r="5">
          <cell r="B5">
            <v>9896248.021499999</v>
          </cell>
          <cell r="C5">
            <v>14769412</v>
          </cell>
          <cell r="D5">
            <v>4784644.32</v>
          </cell>
          <cell r="E5">
            <v>4243111.62</v>
          </cell>
          <cell r="F5">
            <v>1822479.3065014</v>
          </cell>
          <cell r="G5">
            <v>1086719.23</v>
          </cell>
          <cell r="H5">
            <v>2696014.77</v>
          </cell>
          <cell r="I5">
            <v>2522717.86</v>
          </cell>
          <cell r="J5">
            <v>662556</v>
          </cell>
          <cell r="K5">
            <v>311640.23</v>
          </cell>
          <cell r="L5">
            <v>116088</v>
          </cell>
        </row>
        <row r="6">
          <cell r="B6">
            <v>4855261.447</v>
          </cell>
          <cell r="C6">
            <v>12041549</v>
          </cell>
          <cell r="D6">
            <v>3525530.45</v>
          </cell>
          <cell r="E6">
            <v>4243111.62</v>
          </cell>
          <cell r="F6">
            <v>1822479.3065014</v>
          </cell>
          <cell r="G6">
            <v>1072594.42</v>
          </cell>
          <cell r="H6">
            <v>2696014.77</v>
          </cell>
          <cell r="I6">
            <v>2522717.86</v>
          </cell>
          <cell r="J6">
            <v>662351</v>
          </cell>
          <cell r="K6">
            <v>263258.73</v>
          </cell>
          <cell r="L6">
            <v>113714</v>
          </cell>
        </row>
        <row r="7">
          <cell r="B7">
            <v>5040986.5745</v>
          </cell>
          <cell r="C7">
            <v>2727863</v>
          </cell>
          <cell r="D7">
            <v>1259113.87</v>
          </cell>
          <cell r="E7">
            <v>0</v>
          </cell>
          <cell r="F7">
            <v>0</v>
          </cell>
          <cell r="G7">
            <v>14124.81</v>
          </cell>
          <cell r="H7">
            <v>0</v>
          </cell>
          <cell r="I7">
            <v>0</v>
          </cell>
          <cell r="J7">
            <v>205</v>
          </cell>
          <cell r="K7">
            <v>48381.5</v>
          </cell>
          <cell r="L7">
            <v>2374</v>
          </cell>
        </row>
        <row r="8">
          <cell r="B8">
            <v>347239.96249999997</v>
          </cell>
          <cell r="C8">
            <v>835952</v>
          </cell>
          <cell r="D8">
            <v>164006.95</v>
          </cell>
          <cell r="E8">
            <v>523975</v>
          </cell>
          <cell r="F8">
            <v>47845.6926068</v>
          </cell>
          <cell r="G8">
            <v>2176.23</v>
          </cell>
          <cell r="H8">
            <v>0</v>
          </cell>
          <cell r="I8">
            <v>0</v>
          </cell>
          <cell r="J8">
            <v>5356</v>
          </cell>
          <cell r="K8">
            <v>0</v>
          </cell>
          <cell r="L8">
            <v>1537</v>
          </cell>
        </row>
        <row r="9">
          <cell r="B9">
            <v>4628185.604</v>
          </cell>
          <cell r="C9">
            <v>22474</v>
          </cell>
          <cell r="D9">
            <v>162829.76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74293</v>
          </cell>
        </row>
        <row r="10">
          <cell r="B10">
            <v>301857.36</v>
          </cell>
          <cell r="C10">
            <v>0</v>
          </cell>
          <cell r="D10">
            <v>373450.83</v>
          </cell>
          <cell r="E10">
            <v>0</v>
          </cell>
          <cell r="F10">
            <v>53241.886614300005</v>
          </cell>
          <cell r="G10">
            <v>432666.23</v>
          </cell>
          <cell r="H10">
            <v>0</v>
          </cell>
          <cell r="I10">
            <v>0</v>
          </cell>
          <cell r="J10">
            <v>177842</v>
          </cell>
          <cell r="K10">
            <v>0</v>
          </cell>
          <cell r="L10">
            <v>1900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1212084.8420000002</v>
          </cell>
          <cell r="C12">
            <v>0</v>
          </cell>
          <cell r="D12">
            <v>996763.19</v>
          </cell>
          <cell r="E12">
            <v>0</v>
          </cell>
          <cell r="F12">
            <v>1563707</v>
          </cell>
          <cell r="G12">
            <v>1294275.43</v>
          </cell>
          <cell r="H12">
            <v>1761.96</v>
          </cell>
          <cell r="I12">
            <v>188806.31</v>
          </cell>
          <cell r="J12">
            <v>192716</v>
          </cell>
          <cell r="K12">
            <v>4464.92</v>
          </cell>
          <cell r="L12">
            <v>225</v>
          </cell>
        </row>
        <row r="13">
          <cell r="B13">
            <v>2997441.15</v>
          </cell>
          <cell r="C13">
            <v>462248</v>
          </cell>
          <cell r="D13">
            <v>86488.6</v>
          </cell>
          <cell r="E13">
            <v>936073.28</v>
          </cell>
          <cell r="F13">
            <v>250261.8360437</v>
          </cell>
          <cell r="G13">
            <v>536500.66</v>
          </cell>
          <cell r="H13">
            <v>234374.14</v>
          </cell>
          <cell r="I13">
            <v>0</v>
          </cell>
          <cell r="J13">
            <v>192258</v>
          </cell>
          <cell r="K13">
            <v>0</v>
          </cell>
          <cell r="L13">
            <v>0</v>
          </cell>
        </row>
      </sheetData>
      <sheetData sheetId="3">
        <row r="5">
          <cell r="B5">
            <v>5309325.029999999</v>
          </cell>
          <cell r="C5">
            <v>1444465</v>
          </cell>
          <cell r="D5">
            <v>1864081.8599999999</v>
          </cell>
          <cell r="E5">
            <v>287183.69</v>
          </cell>
          <cell r="F5">
            <v>53303.47</v>
          </cell>
          <cell r="G5">
            <v>667964.85</v>
          </cell>
          <cell r="H5">
            <v>745486.685640339</v>
          </cell>
          <cell r="I5">
            <v>48210.46</v>
          </cell>
          <cell r="J5">
            <v>297936</v>
          </cell>
          <cell r="K5">
            <v>345518.03</v>
          </cell>
          <cell r="L5">
            <v>37763</v>
          </cell>
        </row>
        <row r="6">
          <cell r="B6">
            <v>5119536.89</v>
          </cell>
          <cell r="C6">
            <v>1130047</v>
          </cell>
          <cell r="D6">
            <v>1384141.14</v>
          </cell>
          <cell r="E6">
            <v>287183.69</v>
          </cell>
          <cell r="F6">
            <v>53303.47</v>
          </cell>
          <cell r="G6">
            <v>652266.52</v>
          </cell>
          <cell r="H6">
            <v>745486.685640339</v>
          </cell>
          <cell r="I6">
            <v>48210.46</v>
          </cell>
          <cell r="J6">
            <v>297904</v>
          </cell>
          <cell r="K6">
            <v>345518.03</v>
          </cell>
          <cell r="L6">
            <v>23903</v>
          </cell>
        </row>
        <row r="7">
          <cell r="B7">
            <v>189788.14</v>
          </cell>
          <cell r="C7">
            <v>314418</v>
          </cell>
          <cell r="D7">
            <v>479940.72000000003</v>
          </cell>
          <cell r="E7">
            <v>0</v>
          </cell>
          <cell r="F7">
            <v>0</v>
          </cell>
          <cell r="G7">
            <v>15698.33</v>
          </cell>
          <cell r="H7">
            <v>0</v>
          </cell>
          <cell r="I7">
            <v>0</v>
          </cell>
          <cell r="J7">
            <v>32</v>
          </cell>
          <cell r="K7">
            <v>0</v>
          </cell>
          <cell r="L7">
            <v>13860</v>
          </cell>
        </row>
        <row r="8">
          <cell r="B8">
            <v>628569.8</v>
          </cell>
          <cell r="C8">
            <v>84973</v>
          </cell>
          <cell r="D8">
            <v>110580.43999999999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8122</v>
          </cell>
          <cell r="K8">
            <v>0</v>
          </cell>
          <cell r="L8">
            <v>1358</v>
          </cell>
        </row>
        <row r="9">
          <cell r="B9">
            <v>1362216.31</v>
          </cell>
          <cell r="C9">
            <v>0</v>
          </cell>
          <cell r="D9">
            <v>17649.16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>
            <v>218787</v>
          </cell>
          <cell r="C10">
            <v>0</v>
          </cell>
          <cell r="D10">
            <v>193130.27</v>
          </cell>
          <cell r="E10">
            <v>0</v>
          </cell>
          <cell r="F10">
            <v>14273.43</v>
          </cell>
          <cell r="G10">
            <v>120361.34</v>
          </cell>
          <cell r="H10">
            <v>0</v>
          </cell>
          <cell r="I10">
            <v>0</v>
          </cell>
          <cell r="J10">
            <v>154627</v>
          </cell>
          <cell r="K10">
            <v>0</v>
          </cell>
          <cell r="L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500237.19</v>
          </cell>
          <cell r="C12">
            <v>0</v>
          </cell>
          <cell r="D12">
            <v>587399.87</v>
          </cell>
          <cell r="E12">
            <v>0</v>
          </cell>
          <cell r="F12">
            <v>542240.25</v>
          </cell>
          <cell r="G12">
            <v>367754.64</v>
          </cell>
          <cell r="H12">
            <v>3.9235063539551085</v>
          </cell>
          <cell r="I12">
            <v>29.37</v>
          </cell>
          <cell r="J12">
            <v>76416</v>
          </cell>
          <cell r="K12">
            <v>1203.26</v>
          </cell>
          <cell r="L12">
            <v>500</v>
          </cell>
        </row>
        <row r="13">
          <cell r="B13">
            <v>314738.92000000004</v>
          </cell>
          <cell r="C13">
            <v>111481</v>
          </cell>
          <cell r="D13">
            <v>50181.4</v>
          </cell>
          <cell r="E13">
            <v>97793</v>
          </cell>
          <cell r="F13">
            <v>79515.54</v>
          </cell>
          <cell r="G13">
            <v>32539.98</v>
          </cell>
          <cell r="H13">
            <v>521.9008533069788</v>
          </cell>
          <cell r="I13">
            <v>0</v>
          </cell>
          <cell r="J13">
            <v>9410</v>
          </cell>
          <cell r="K13">
            <v>0</v>
          </cell>
          <cell r="L13">
            <v>0</v>
          </cell>
        </row>
        <row r="14">
          <cell r="B14">
            <v>8333874.249999999</v>
          </cell>
          <cell r="C14">
            <v>1640919</v>
          </cell>
        </row>
      </sheetData>
      <sheetData sheetId="29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C18">
            <v>-179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-179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>
            <v>-179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C37">
            <v>-179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>
            <v>19383</v>
          </cell>
          <cell r="D40">
            <v>16090</v>
          </cell>
          <cell r="E40">
            <v>6568</v>
          </cell>
          <cell r="F40">
            <v>5703</v>
          </cell>
          <cell r="G40">
            <v>3738</v>
          </cell>
          <cell r="H40">
            <v>3352</v>
          </cell>
          <cell r="I40">
            <v>2932</v>
          </cell>
          <cell r="J40">
            <v>2712</v>
          </cell>
          <cell r="K40">
            <v>1231</v>
          </cell>
          <cell r="L40">
            <v>316</v>
          </cell>
          <cell r="M40">
            <v>194</v>
          </cell>
        </row>
        <row r="41">
          <cell r="C41">
            <v>-160</v>
          </cell>
          <cell r="D41">
            <v>-206</v>
          </cell>
          <cell r="E41">
            <v>-119</v>
          </cell>
          <cell r="F41">
            <v>-325</v>
          </cell>
          <cell r="G41">
            <v>-298</v>
          </cell>
          <cell r="H41">
            <v>-136</v>
          </cell>
          <cell r="I41">
            <v>0</v>
          </cell>
          <cell r="J41">
            <v>-104</v>
          </cell>
          <cell r="K41">
            <v>0</v>
          </cell>
          <cell r="L41">
            <v>0</v>
          </cell>
          <cell r="M41">
            <v>0</v>
          </cell>
        </row>
        <row r="42">
          <cell r="C42">
            <v>-1105</v>
          </cell>
          <cell r="D42">
            <v>-316</v>
          </cell>
          <cell r="E42">
            <v>-2</v>
          </cell>
          <cell r="F42">
            <v>508</v>
          </cell>
          <cell r="G42">
            <v>-120</v>
          </cell>
          <cell r="H42">
            <v>-1069</v>
          </cell>
          <cell r="I42">
            <v>-131</v>
          </cell>
          <cell r="J42">
            <v>-391</v>
          </cell>
          <cell r="K42">
            <v>-28</v>
          </cell>
          <cell r="L42">
            <v>3</v>
          </cell>
          <cell r="M42">
            <v>1</v>
          </cell>
        </row>
        <row r="43">
          <cell r="C43">
            <v>-26</v>
          </cell>
          <cell r="D43">
            <v>0</v>
          </cell>
          <cell r="E43">
            <v>10</v>
          </cell>
          <cell r="F43">
            <v>-71</v>
          </cell>
          <cell r="G43">
            <v>0</v>
          </cell>
          <cell r="H43">
            <v>0</v>
          </cell>
          <cell r="I43">
            <v>0</v>
          </cell>
          <cell r="J43">
            <v>10</v>
          </cell>
          <cell r="K43">
            <v>0</v>
          </cell>
          <cell r="L43">
            <v>0</v>
          </cell>
          <cell r="M43">
            <v>0</v>
          </cell>
        </row>
        <row r="44">
          <cell r="C44">
            <v>18092</v>
          </cell>
          <cell r="D44">
            <v>15568</v>
          </cell>
          <cell r="E44">
            <v>6457</v>
          </cell>
          <cell r="F44">
            <v>5815</v>
          </cell>
          <cell r="G44">
            <v>3320</v>
          </cell>
          <cell r="H44">
            <v>2147</v>
          </cell>
          <cell r="I44">
            <v>2801</v>
          </cell>
          <cell r="J44">
            <v>2227</v>
          </cell>
          <cell r="K44">
            <v>1203</v>
          </cell>
          <cell r="L44">
            <v>319</v>
          </cell>
          <cell r="M44">
            <v>195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C50">
            <v>0</v>
          </cell>
          <cell r="D50">
            <v>93</v>
          </cell>
          <cell r="E50">
            <v>12</v>
          </cell>
          <cell r="F50">
            <v>0</v>
          </cell>
          <cell r="G50">
            <v>19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>
            <v>0</v>
          </cell>
          <cell r="D51">
            <v>1265</v>
          </cell>
          <cell r="E51">
            <v>48</v>
          </cell>
          <cell r="F51">
            <v>393</v>
          </cell>
          <cell r="G51">
            <v>54</v>
          </cell>
          <cell r="H51">
            <v>0</v>
          </cell>
          <cell r="I51">
            <v>0</v>
          </cell>
          <cell r="J51">
            <v>140.38556574</v>
          </cell>
          <cell r="K51">
            <v>44</v>
          </cell>
          <cell r="L51">
            <v>0</v>
          </cell>
          <cell r="M51">
            <v>10</v>
          </cell>
        </row>
        <row r="52">
          <cell r="C52">
            <v>0</v>
          </cell>
          <cell r="D52">
            <v>1358</v>
          </cell>
          <cell r="E52">
            <v>60</v>
          </cell>
          <cell r="F52">
            <v>393</v>
          </cell>
          <cell r="G52">
            <v>73</v>
          </cell>
          <cell r="H52">
            <v>0</v>
          </cell>
          <cell r="I52">
            <v>0</v>
          </cell>
          <cell r="J52">
            <v>140.38556574</v>
          </cell>
          <cell r="K52">
            <v>44</v>
          </cell>
          <cell r="L52">
            <v>0</v>
          </cell>
          <cell r="M52">
            <v>10</v>
          </cell>
        </row>
        <row r="53">
          <cell r="C53">
            <v>453</v>
          </cell>
          <cell r="D53">
            <v>3322</v>
          </cell>
          <cell r="E53">
            <v>37</v>
          </cell>
          <cell r="F53">
            <v>195</v>
          </cell>
          <cell r="G53">
            <v>146</v>
          </cell>
          <cell r="H53">
            <v>0</v>
          </cell>
          <cell r="I53">
            <v>0</v>
          </cell>
          <cell r="J53">
            <v>0</v>
          </cell>
          <cell r="K53">
            <v>36</v>
          </cell>
          <cell r="L53">
            <v>5</v>
          </cell>
          <cell r="M53">
            <v>0</v>
          </cell>
        </row>
        <row r="54">
          <cell r="C54">
            <v>1259</v>
          </cell>
          <cell r="D54">
            <v>112</v>
          </cell>
          <cell r="E54">
            <v>1</v>
          </cell>
          <cell r="F54">
            <v>0</v>
          </cell>
          <cell r="G54">
            <v>0</v>
          </cell>
          <cell r="H54">
            <v>109</v>
          </cell>
          <cell r="I54">
            <v>7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C55">
            <v>1712</v>
          </cell>
          <cell r="D55">
            <v>4792</v>
          </cell>
          <cell r="E55">
            <v>98</v>
          </cell>
          <cell r="F55">
            <v>588</v>
          </cell>
          <cell r="G55">
            <v>219</v>
          </cell>
          <cell r="H55">
            <v>109</v>
          </cell>
          <cell r="I55">
            <v>7</v>
          </cell>
          <cell r="J55">
            <v>140.38556574</v>
          </cell>
          <cell r="K55">
            <v>80</v>
          </cell>
          <cell r="L55">
            <v>5</v>
          </cell>
          <cell r="M55">
            <v>10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2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59</v>
          </cell>
          <cell r="L56">
            <v>0</v>
          </cell>
          <cell r="M56">
            <v>0</v>
          </cell>
        </row>
        <row r="57">
          <cell r="C57">
            <v>1</v>
          </cell>
          <cell r="D57">
            <v>31</v>
          </cell>
          <cell r="E57">
            <v>0</v>
          </cell>
          <cell r="F57">
            <v>593</v>
          </cell>
          <cell r="G57">
            <v>0</v>
          </cell>
          <cell r="H57">
            <v>2</v>
          </cell>
          <cell r="I57">
            <v>0</v>
          </cell>
          <cell r="J57">
            <v>16</v>
          </cell>
          <cell r="K57">
            <v>0</v>
          </cell>
          <cell r="L57">
            <v>13</v>
          </cell>
          <cell r="M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>
            <v>-8334</v>
          </cell>
          <cell r="D60">
            <v>-1641</v>
          </cell>
          <cell r="E60">
            <v>-2823</v>
          </cell>
          <cell r="F60">
            <v>-385</v>
          </cell>
          <cell r="G60">
            <v>-689</v>
          </cell>
          <cell r="H60">
            <v>-1189</v>
          </cell>
          <cell r="I60">
            <v>-746</v>
          </cell>
          <cell r="J60">
            <v>-48</v>
          </cell>
          <cell r="K60">
            <v>-546</v>
          </cell>
          <cell r="L60">
            <v>-346</v>
          </cell>
          <cell r="M60">
            <v>-40</v>
          </cell>
        </row>
        <row r="61">
          <cell r="C61">
            <v>46</v>
          </cell>
          <cell r="D61">
            <v>16</v>
          </cell>
          <cell r="E61">
            <v>18</v>
          </cell>
          <cell r="F61">
            <v>20</v>
          </cell>
          <cell r="G61">
            <v>66</v>
          </cell>
          <cell r="H61">
            <v>35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C62">
            <v>-8288</v>
          </cell>
          <cell r="D62">
            <v>-1625</v>
          </cell>
          <cell r="E62">
            <v>-2805</v>
          </cell>
          <cell r="F62">
            <v>-365</v>
          </cell>
          <cell r="G62">
            <v>-623</v>
          </cell>
          <cell r="H62">
            <v>-1154</v>
          </cell>
          <cell r="I62">
            <v>-746</v>
          </cell>
          <cell r="J62">
            <v>-48</v>
          </cell>
          <cell r="K62">
            <v>-546</v>
          </cell>
          <cell r="L62">
            <v>-346</v>
          </cell>
          <cell r="M62">
            <v>-40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C64">
            <v>476</v>
          </cell>
          <cell r="D64">
            <v>8</v>
          </cell>
          <cell r="E64">
            <v>-80</v>
          </cell>
          <cell r="F64">
            <v>41</v>
          </cell>
          <cell r="G64">
            <v>142</v>
          </cell>
          <cell r="H64">
            <v>-79</v>
          </cell>
          <cell r="I64">
            <v>-1145</v>
          </cell>
          <cell r="J64">
            <v>-28</v>
          </cell>
          <cell r="K64">
            <v>-96</v>
          </cell>
          <cell r="L64">
            <v>0</v>
          </cell>
          <cell r="M64">
            <v>1</v>
          </cell>
        </row>
        <row r="65">
          <cell r="C65">
            <v>-13</v>
          </cell>
          <cell r="D65">
            <v>0</v>
          </cell>
          <cell r="E65">
            <v>57</v>
          </cell>
          <cell r="F65">
            <v>-5</v>
          </cell>
          <cell r="G65">
            <v>-36</v>
          </cell>
          <cell r="H65">
            <v>0</v>
          </cell>
          <cell r="I65">
            <v>0</v>
          </cell>
          <cell r="J65">
            <v>6</v>
          </cell>
          <cell r="K65">
            <v>0</v>
          </cell>
          <cell r="L65">
            <v>0</v>
          </cell>
          <cell r="M65">
            <v>0</v>
          </cell>
        </row>
        <row r="66">
          <cell r="C66">
            <v>463</v>
          </cell>
          <cell r="D66">
            <v>8</v>
          </cell>
          <cell r="E66">
            <v>-23</v>
          </cell>
          <cell r="F66">
            <v>36</v>
          </cell>
          <cell r="G66">
            <v>106</v>
          </cell>
          <cell r="H66">
            <v>-79</v>
          </cell>
          <cell r="I66">
            <v>-1145</v>
          </cell>
          <cell r="J66">
            <v>-22</v>
          </cell>
          <cell r="K66">
            <v>-96</v>
          </cell>
          <cell r="L66">
            <v>0</v>
          </cell>
          <cell r="M66">
            <v>1</v>
          </cell>
        </row>
        <row r="67">
          <cell r="C67">
            <v>-7825</v>
          </cell>
          <cell r="D67">
            <v>-1617</v>
          </cell>
          <cell r="E67">
            <v>-2828</v>
          </cell>
          <cell r="F67">
            <v>-329</v>
          </cell>
          <cell r="G67">
            <v>-517</v>
          </cell>
          <cell r="H67">
            <v>-1233</v>
          </cell>
          <cell r="I67">
            <v>-1891</v>
          </cell>
          <cell r="J67">
            <v>-70</v>
          </cell>
          <cell r="K67">
            <v>-642</v>
          </cell>
          <cell r="L67">
            <v>-346</v>
          </cell>
          <cell r="M67">
            <v>-39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C70">
            <v>-4804</v>
          </cell>
          <cell r="D70">
            <v>-13618</v>
          </cell>
          <cell r="E70">
            <v>676</v>
          </cell>
          <cell r="F70">
            <v>-1807</v>
          </cell>
          <cell r="G70">
            <v>-1119</v>
          </cell>
          <cell r="H70">
            <v>27</v>
          </cell>
          <cell r="I70">
            <v>0</v>
          </cell>
          <cell r="J70">
            <v>-1226</v>
          </cell>
          <cell r="K70">
            <v>-66</v>
          </cell>
          <cell r="L70">
            <v>165</v>
          </cell>
          <cell r="M70">
            <v>-63</v>
          </cell>
        </row>
        <row r="71">
          <cell r="C71">
            <v>0</v>
          </cell>
          <cell r="D71">
            <v>0</v>
          </cell>
          <cell r="E71">
            <v>5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C72">
            <v>-4804</v>
          </cell>
          <cell r="D72">
            <v>-13618</v>
          </cell>
          <cell r="E72">
            <v>681</v>
          </cell>
          <cell r="F72">
            <v>-1807</v>
          </cell>
          <cell r="G72">
            <v>-1114</v>
          </cell>
          <cell r="H72">
            <v>27</v>
          </cell>
          <cell r="I72">
            <v>0</v>
          </cell>
          <cell r="J72">
            <v>-1226</v>
          </cell>
          <cell r="K72">
            <v>-66</v>
          </cell>
          <cell r="L72">
            <v>165</v>
          </cell>
          <cell r="M72">
            <v>-63</v>
          </cell>
        </row>
        <row r="73">
          <cell r="C73">
            <v>-276</v>
          </cell>
          <cell r="D73">
            <v>0</v>
          </cell>
          <cell r="E73">
            <v>0</v>
          </cell>
          <cell r="F73">
            <v>0</v>
          </cell>
          <cell r="G73">
            <v>5</v>
          </cell>
          <cell r="H73">
            <v>-2</v>
          </cell>
          <cell r="I73">
            <v>0</v>
          </cell>
          <cell r="J73">
            <v>-53</v>
          </cell>
          <cell r="K73">
            <v>0</v>
          </cell>
          <cell r="L73">
            <v>-4</v>
          </cell>
          <cell r="M73">
            <v>-57</v>
          </cell>
        </row>
        <row r="74">
          <cell r="C74">
            <v>-5080</v>
          </cell>
          <cell r="D74">
            <v>-13618</v>
          </cell>
          <cell r="E74">
            <v>681</v>
          </cell>
          <cell r="F74">
            <v>-1807</v>
          </cell>
          <cell r="G74">
            <v>-1109</v>
          </cell>
          <cell r="H74">
            <v>25</v>
          </cell>
          <cell r="I74">
            <v>0</v>
          </cell>
          <cell r="J74">
            <v>-1279</v>
          </cell>
          <cell r="K74">
            <v>-66</v>
          </cell>
          <cell r="L74">
            <v>161</v>
          </cell>
          <cell r="M74">
            <v>-120</v>
          </cell>
        </row>
        <row r="75">
          <cell r="C75">
            <v>0</v>
          </cell>
          <cell r="D75">
            <v>-545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C77">
            <v>-1122</v>
          </cell>
          <cell r="D77">
            <v>-3223</v>
          </cell>
          <cell r="E77">
            <v>-446</v>
          </cell>
          <cell r="F77">
            <v>-1329</v>
          </cell>
          <cell r="G77">
            <v>-864</v>
          </cell>
          <cell r="H77">
            <v>-416</v>
          </cell>
          <cell r="I77">
            <v>-36</v>
          </cell>
          <cell r="J77">
            <v>-848</v>
          </cell>
          <cell r="K77">
            <v>-301</v>
          </cell>
          <cell r="L77">
            <v>-37</v>
          </cell>
          <cell r="M77">
            <v>-11</v>
          </cell>
        </row>
        <row r="78">
          <cell r="C78">
            <v>145</v>
          </cell>
          <cell r="D78">
            <v>2843</v>
          </cell>
          <cell r="E78">
            <v>143</v>
          </cell>
          <cell r="F78">
            <v>0</v>
          </cell>
          <cell r="G78">
            <v>178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C79">
            <v>-3894</v>
          </cell>
          <cell r="D79">
            <v>-754</v>
          </cell>
          <cell r="E79">
            <v>-1316</v>
          </cell>
          <cell r="F79">
            <v>-1605</v>
          </cell>
          <cell r="G79">
            <v>-677</v>
          </cell>
          <cell r="H79">
            <v>-579</v>
          </cell>
          <cell r="I79">
            <v>-745</v>
          </cell>
          <cell r="J79">
            <v>-345</v>
          </cell>
          <cell r="K79">
            <v>-307</v>
          </cell>
          <cell r="L79">
            <v>-101</v>
          </cell>
          <cell r="M79">
            <v>-98</v>
          </cell>
        </row>
        <row r="80">
          <cell r="C80">
            <v>7</v>
          </cell>
          <cell r="D80">
            <v>0</v>
          </cell>
          <cell r="E80">
            <v>0</v>
          </cell>
          <cell r="F80">
            <v>111</v>
          </cell>
          <cell r="G80">
            <v>22</v>
          </cell>
          <cell r="H80">
            <v>0</v>
          </cell>
          <cell r="I80">
            <v>0</v>
          </cell>
          <cell r="J80">
            <v>23</v>
          </cell>
          <cell r="K80">
            <v>0</v>
          </cell>
          <cell r="L80">
            <v>0</v>
          </cell>
          <cell r="M80">
            <v>0</v>
          </cell>
        </row>
        <row r="81">
          <cell r="C81">
            <v>-4864</v>
          </cell>
          <cell r="D81">
            <v>-1134</v>
          </cell>
          <cell r="E81">
            <v>-1619</v>
          </cell>
          <cell r="F81">
            <v>-2823</v>
          </cell>
          <cell r="G81">
            <v>-1341</v>
          </cell>
          <cell r="H81">
            <v>-995</v>
          </cell>
          <cell r="I81">
            <v>-781</v>
          </cell>
          <cell r="J81">
            <v>-1170</v>
          </cell>
          <cell r="K81">
            <v>-608</v>
          </cell>
          <cell r="L81">
            <v>-138</v>
          </cell>
          <cell r="M81">
            <v>-109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C83">
            <v>0</v>
          </cell>
          <cell r="D83">
            <v>-1</v>
          </cell>
          <cell r="E83">
            <v>-3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C84">
            <v>-95</v>
          </cell>
          <cell r="D84">
            <v>-424</v>
          </cell>
          <cell r="E84">
            <v>-10</v>
          </cell>
          <cell r="F84">
            <v>-24</v>
          </cell>
          <cell r="G84">
            <v>-3</v>
          </cell>
          <cell r="H84">
            <v>0</v>
          </cell>
          <cell r="I84">
            <v>0</v>
          </cell>
          <cell r="J84">
            <v>0</v>
          </cell>
          <cell r="K84">
            <v>-5</v>
          </cell>
          <cell r="L84">
            <v>-1</v>
          </cell>
          <cell r="M84">
            <v>0</v>
          </cell>
        </row>
        <row r="85">
          <cell r="C85">
            <v>-139</v>
          </cell>
          <cell r="D85">
            <v>0</v>
          </cell>
          <cell r="E85">
            <v>-1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C86">
            <v>-234</v>
          </cell>
          <cell r="D86">
            <v>-425</v>
          </cell>
          <cell r="E86">
            <v>-14</v>
          </cell>
          <cell r="F86">
            <v>-24</v>
          </cell>
          <cell r="G86">
            <v>-3</v>
          </cell>
          <cell r="H86">
            <v>0</v>
          </cell>
          <cell r="I86">
            <v>0</v>
          </cell>
          <cell r="J86">
            <v>0</v>
          </cell>
          <cell r="K86">
            <v>-5</v>
          </cell>
          <cell r="L86">
            <v>-1</v>
          </cell>
          <cell r="M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-47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C88">
            <v>-2423</v>
          </cell>
          <cell r="D88">
            <v>-1</v>
          </cell>
          <cell r="E88">
            <v>-2679</v>
          </cell>
          <cell r="F88">
            <v>-34</v>
          </cell>
          <cell r="G88">
            <v>-43</v>
          </cell>
          <cell r="H88">
            <v>-17</v>
          </cell>
          <cell r="I88">
            <v>-17</v>
          </cell>
          <cell r="J88">
            <v>0</v>
          </cell>
          <cell r="K88">
            <v>-26</v>
          </cell>
          <cell r="L88">
            <v>-15</v>
          </cell>
          <cell r="M88">
            <v>0</v>
          </cell>
        </row>
        <row r="89">
          <cell r="C89">
            <v>-230</v>
          </cell>
          <cell r="D89">
            <v>-366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-140</v>
          </cell>
          <cell r="K89">
            <v>0</v>
          </cell>
          <cell r="L89">
            <v>0</v>
          </cell>
          <cell r="M89">
            <v>0</v>
          </cell>
        </row>
        <row r="90">
          <cell r="C90">
            <v>-851</v>
          </cell>
          <cell r="D90">
            <v>2685</v>
          </cell>
          <cell r="E90">
            <v>96</v>
          </cell>
          <cell r="F90">
            <v>1934</v>
          </cell>
          <cell r="G90">
            <v>526</v>
          </cell>
          <cell r="H90">
            <v>38</v>
          </cell>
          <cell r="I90">
            <v>119</v>
          </cell>
          <cell r="J90">
            <v>-275.61443426000005</v>
          </cell>
          <cell r="K90">
            <v>-5</v>
          </cell>
          <cell r="L90">
            <v>-2</v>
          </cell>
          <cell r="M90">
            <v>-63</v>
          </cell>
        </row>
        <row r="92">
          <cell r="C92">
            <v>-179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C93">
            <v>-851</v>
          </cell>
          <cell r="D93">
            <v>2685</v>
          </cell>
          <cell r="E93">
            <v>96</v>
          </cell>
          <cell r="F93">
            <v>1934</v>
          </cell>
          <cell r="G93">
            <v>526</v>
          </cell>
          <cell r="H93">
            <v>38</v>
          </cell>
          <cell r="I93">
            <v>119</v>
          </cell>
          <cell r="J93">
            <v>-275.61443426000005</v>
          </cell>
          <cell r="K93">
            <v>-5</v>
          </cell>
          <cell r="L93">
            <v>-2</v>
          </cell>
          <cell r="M93">
            <v>-63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C99">
            <v>0</v>
          </cell>
          <cell r="D99">
            <v>0</v>
          </cell>
          <cell r="E99">
            <v>16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C100">
            <v>0</v>
          </cell>
          <cell r="D100">
            <v>0</v>
          </cell>
          <cell r="E100">
            <v>1</v>
          </cell>
          <cell r="F100">
            <v>0</v>
          </cell>
          <cell r="G100">
            <v>112</v>
          </cell>
          <cell r="H100">
            <v>0</v>
          </cell>
          <cell r="I100">
            <v>0</v>
          </cell>
          <cell r="J100">
            <v>262</v>
          </cell>
          <cell r="K100">
            <v>1</v>
          </cell>
          <cell r="L100">
            <v>0</v>
          </cell>
          <cell r="M100">
            <v>0</v>
          </cell>
        </row>
        <row r="101">
          <cell r="C101">
            <v>0</v>
          </cell>
          <cell r="D101">
            <v>0</v>
          </cell>
          <cell r="E101">
            <v>17</v>
          </cell>
          <cell r="F101">
            <v>0</v>
          </cell>
          <cell r="G101">
            <v>112</v>
          </cell>
          <cell r="H101">
            <v>0</v>
          </cell>
          <cell r="I101">
            <v>0</v>
          </cell>
          <cell r="J101">
            <v>262</v>
          </cell>
          <cell r="K101">
            <v>1</v>
          </cell>
          <cell r="L101">
            <v>0</v>
          </cell>
          <cell r="M101">
            <v>0</v>
          </cell>
        </row>
        <row r="102">
          <cell r="C102">
            <v>3949</v>
          </cell>
          <cell r="D102">
            <v>0</v>
          </cell>
          <cell r="E102">
            <v>0</v>
          </cell>
          <cell r="F102">
            <v>0</v>
          </cell>
          <cell r="G102">
            <v>103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136</v>
          </cell>
        </row>
        <row r="103">
          <cell r="C103">
            <v>24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3973</v>
          </cell>
          <cell r="D104">
            <v>0</v>
          </cell>
          <cell r="E104">
            <v>17</v>
          </cell>
          <cell r="F104">
            <v>0</v>
          </cell>
          <cell r="G104">
            <v>215</v>
          </cell>
          <cell r="H104">
            <v>1</v>
          </cell>
          <cell r="I104">
            <v>0</v>
          </cell>
          <cell r="J104">
            <v>262</v>
          </cell>
          <cell r="K104">
            <v>1</v>
          </cell>
          <cell r="L104">
            <v>0</v>
          </cell>
          <cell r="M104">
            <v>136</v>
          </cell>
        </row>
        <row r="105">
          <cell r="C105">
            <v>230</v>
          </cell>
          <cell r="D105">
            <v>366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140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-8</v>
          </cell>
          <cell r="D107">
            <v>0</v>
          </cell>
          <cell r="E107">
            <v>-28</v>
          </cell>
          <cell r="F107">
            <v>0</v>
          </cell>
          <cell r="G107">
            <v>-5</v>
          </cell>
          <cell r="H107">
            <v>0</v>
          </cell>
          <cell r="I107">
            <v>0</v>
          </cell>
          <cell r="J107">
            <v>-21</v>
          </cell>
          <cell r="K107">
            <v>-4</v>
          </cell>
          <cell r="L107">
            <v>0</v>
          </cell>
          <cell r="M107">
            <v>0</v>
          </cell>
        </row>
        <row r="108">
          <cell r="C108">
            <v>-9</v>
          </cell>
          <cell r="D108">
            <v>0</v>
          </cell>
          <cell r="E108">
            <v>0</v>
          </cell>
          <cell r="F108">
            <v>0</v>
          </cell>
          <cell r="G108">
            <v>-76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-69</v>
          </cell>
        </row>
        <row r="109">
          <cell r="C109">
            <v>-2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C110">
            <v>-19</v>
          </cell>
          <cell r="D110">
            <v>0</v>
          </cell>
          <cell r="E110">
            <v>-28</v>
          </cell>
          <cell r="F110">
            <v>0</v>
          </cell>
          <cell r="G110">
            <v>-81</v>
          </cell>
          <cell r="H110">
            <v>0</v>
          </cell>
          <cell r="I110">
            <v>0</v>
          </cell>
          <cell r="J110">
            <v>-21</v>
          </cell>
          <cell r="K110">
            <v>-4</v>
          </cell>
          <cell r="L110">
            <v>0</v>
          </cell>
          <cell r="M110">
            <v>-69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C112">
            <v>35</v>
          </cell>
          <cell r="D112">
            <v>880</v>
          </cell>
          <cell r="E112">
            <v>0</v>
          </cell>
          <cell r="F112">
            <v>0</v>
          </cell>
          <cell r="G112">
            <v>0</v>
          </cell>
          <cell r="H112">
            <v>25</v>
          </cell>
          <cell r="I112">
            <v>3</v>
          </cell>
          <cell r="J112">
            <v>29</v>
          </cell>
          <cell r="K112">
            <v>20</v>
          </cell>
          <cell r="L112">
            <v>0</v>
          </cell>
          <cell r="M112">
            <v>0</v>
          </cell>
        </row>
        <row r="113">
          <cell r="C113">
            <v>-1874</v>
          </cell>
          <cell r="D113">
            <v>-936</v>
          </cell>
          <cell r="E113">
            <v>0</v>
          </cell>
          <cell r="F113">
            <v>0</v>
          </cell>
          <cell r="G113">
            <v>0</v>
          </cell>
          <cell r="H113">
            <v>-6</v>
          </cell>
          <cell r="I113">
            <v>-2</v>
          </cell>
          <cell r="J113">
            <v>-46</v>
          </cell>
          <cell r="K113">
            <v>-8</v>
          </cell>
          <cell r="L113">
            <v>0</v>
          </cell>
          <cell r="M113">
            <v>0</v>
          </cell>
        </row>
        <row r="114">
          <cell r="C114">
            <v>1315</v>
          </cell>
          <cell r="D114">
            <v>2995</v>
          </cell>
          <cell r="E114">
            <v>85</v>
          </cell>
          <cell r="F114">
            <v>1934</v>
          </cell>
          <cell r="G114">
            <v>660</v>
          </cell>
          <cell r="H114">
            <v>58</v>
          </cell>
          <cell r="I114">
            <v>120</v>
          </cell>
          <cell r="J114">
            <v>88.38556573999995</v>
          </cell>
          <cell r="K114">
            <v>4</v>
          </cell>
          <cell r="L114">
            <v>-2</v>
          </cell>
          <cell r="M114">
            <v>4</v>
          </cell>
        </row>
        <row r="115">
          <cell r="C115">
            <v>1668</v>
          </cell>
          <cell r="D115">
            <v>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C116">
            <v>-783</v>
          </cell>
          <cell r="D116">
            <v>-5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C117">
            <v>885</v>
          </cell>
          <cell r="D117">
            <v>-2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C118">
            <v>-280</v>
          </cell>
          <cell r="D118">
            <v>-504</v>
          </cell>
          <cell r="E118">
            <v>-19</v>
          </cell>
          <cell r="F118">
            <v>0</v>
          </cell>
          <cell r="G118">
            <v>-99</v>
          </cell>
          <cell r="H118">
            <v>-9</v>
          </cell>
          <cell r="I118">
            <v>-18</v>
          </cell>
          <cell r="J118">
            <v>-15</v>
          </cell>
          <cell r="K118">
            <v>0</v>
          </cell>
          <cell r="L118">
            <v>0</v>
          </cell>
          <cell r="M118">
            <v>0</v>
          </cell>
        </row>
        <row r="119">
          <cell r="C119">
            <v>1920</v>
          </cell>
          <cell r="D119">
            <v>2489</v>
          </cell>
          <cell r="E119">
            <v>66</v>
          </cell>
          <cell r="F119">
            <v>1934</v>
          </cell>
          <cell r="G119">
            <v>561</v>
          </cell>
          <cell r="H119">
            <v>49</v>
          </cell>
          <cell r="I119">
            <v>102</v>
          </cell>
          <cell r="J119">
            <v>73.38556573999995</v>
          </cell>
          <cell r="K119">
            <v>4</v>
          </cell>
          <cell r="L119">
            <v>-2</v>
          </cell>
          <cell r="M119">
            <v>4</v>
          </cell>
        </row>
      </sheetData>
      <sheetData sheetId="31">
        <row r="6">
          <cell r="C6">
            <v>11</v>
          </cell>
          <cell r="D6">
            <v>37</v>
          </cell>
          <cell r="E6">
            <v>2</v>
          </cell>
          <cell r="F6">
            <v>3</v>
          </cell>
          <cell r="G6">
            <v>16</v>
          </cell>
          <cell r="H6">
            <v>2</v>
          </cell>
          <cell r="I6">
            <v>21</v>
          </cell>
          <cell r="J6">
            <v>0</v>
          </cell>
          <cell r="K6">
            <v>0</v>
          </cell>
          <cell r="L6">
            <v>2</v>
          </cell>
          <cell r="M6">
            <v>1</v>
          </cell>
        </row>
        <row r="7">
          <cell r="C7">
            <v>108555</v>
          </cell>
          <cell r="D7">
            <v>58800</v>
          </cell>
          <cell r="E7">
            <v>7318</v>
          </cell>
          <cell r="F7">
            <v>12373</v>
          </cell>
          <cell r="G7">
            <v>7070</v>
          </cell>
          <cell r="H7">
            <v>3761</v>
          </cell>
          <cell r="I7">
            <v>2638</v>
          </cell>
          <cell r="J7">
            <v>15170</v>
          </cell>
          <cell r="K7">
            <v>2277</v>
          </cell>
          <cell r="L7">
            <v>211</v>
          </cell>
          <cell r="M7">
            <v>2785</v>
          </cell>
        </row>
        <row r="8">
          <cell r="C8">
            <v>16142</v>
          </cell>
          <cell r="D8">
            <v>94</v>
          </cell>
          <cell r="E8">
            <v>512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>
            <v>11501</v>
          </cell>
          <cell r="D9">
            <v>31</v>
          </cell>
          <cell r="E9">
            <v>5129</v>
          </cell>
          <cell r="F9">
            <v>484</v>
          </cell>
          <cell r="G9">
            <v>1682</v>
          </cell>
          <cell r="H9">
            <v>1534</v>
          </cell>
          <cell r="I9">
            <v>518</v>
          </cell>
          <cell r="J9">
            <v>763</v>
          </cell>
          <cell r="K9">
            <v>5524</v>
          </cell>
          <cell r="L9">
            <v>184</v>
          </cell>
          <cell r="M9">
            <v>131</v>
          </cell>
        </row>
        <row r="10">
          <cell r="C10">
            <v>15178</v>
          </cell>
          <cell r="D10">
            <v>2484</v>
          </cell>
          <cell r="E10">
            <v>511</v>
          </cell>
          <cell r="F10">
            <v>5575</v>
          </cell>
          <cell r="G10">
            <v>1951</v>
          </cell>
          <cell r="H10">
            <v>952</v>
          </cell>
          <cell r="I10">
            <v>1825</v>
          </cell>
          <cell r="J10">
            <v>984</v>
          </cell>
          <cell r="K10">
            <v>227</v>
          </cell>
          <cell r="L10">
            <v>171</v>
          </cell>
          <cell r="M10">
            <v>47</v>
          </cell>
        </row>
        <row r="11">
          <cell r="C11">
            <v>1584</v>
          </cell>
          <cell r="D11">
            <v>14118</v>
          </cell>
          <cell r="E11">
            <v>199</v>
          </cell>
          <cell r="F11">
            <v>35</v>
          </cell>
          <cell r="G11">
            <v>911</v>
          </cell>
          <cell r="H11">
            <v>1</v>
          </cell>
          <cell r="I11">
            <v>4</v>
          </cell>
          <cell r="J11">
            <v>5</v>
          </cell>
          <cell r="K11">
            <v>19</v>
          </cell>
          <cell r="L11">
            <v>0</v>
          </cell>
          <cell r="M11">
            <v>0</v>
          </cell>
        </row>
        <row r="12">
          <cell r="C12">
            <v>152971</v>
          </cell>
          <cell r="D12">
            <v>75564</v>
          </cell>
          <cell r="E12">
            <v>13671</v>
          </cell>
          <cell r="F12">
            <v>18470</v>
          </cell>
          <cell r="G12">
            <v>11630</v>
          </cell>
          <cell r="H12">
            <v>6250</v>
          </cell>
          <cell r="I12">
            <v>5006</v>
          </cell>
          <cell r="J12">
            <v>16922</v>
          </cell>
          <cell r="K12">
            <v>8047</v>
          </cell>
          <cell r="L12">
            <v>568</v>
          </cell>
          <cell r="M12">
            <v>2964</v>
          </cell>
        </row>
        <row r="13">
          <cell r="C13">
            <v>13665</v>
          </cell>
          <cell r="D13">
            <v>0</v>
          </cell>
          <cell r="E13">
            <v>0</v>
          </cell>
          <cell r="F13">
            <v>0</v>
          </cell>
          <cell r="G13">
            <v>10</v>
          </cell>
          <cell r="H13">
            <v>69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400</v>
          </cell>
        </row>
        <row r="15">
          <cell r="C15">
            <v>84439</v>
          </cell>
          <cell r="D15">
            <v>15030</v>
          </cell>
          <cell r="E15">
            <v>6467</v>
          </cell>
          <cell r="F15">
            <v>5025</v>
          </cell>
          <cell r="G15">
            <v>5931</v>
          </cell>
          <cell r="H15">
            <v>2475</v>
          </cell>
          <cell r="I15">
            <v>2937</v>
          </cell>
          <cell r="J15">
            <v>5944</v>
          </cell>
          <cell r="K15">
            <v>5185</v>
          </cell>
          <cell r="L15">
            <v>302</v>
          </cell>
          <cell r="M15">
            <v>671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48446</v>
          </cell>
          <cell r="D17">
            <v>57273</v>
          </cell>
          <cell r="E17">
            <v>4378</v>
          </cell>
          <cell r="F17">
            <v>12303</v>
          </cell>
          <cell r="G17">
            <v>4620</v>
          </cell>
          <cell r="H17">
            <v>3503</v>
          </cell>
          <cell r="I17">
            <v>2043</v>
          </cell>
          <cell r="J17">
            <v>9193</v>
          </cell>
          <cell r="K17">
            <v>2441</v>
          </cell>
          <cell r="L17">
            <v>128</v>
          </cell>
          <cell r="M17">
            <v>2186</v>
          </cell>
        </row>
        <row r="18">
          <cell r="C18">
            <v>18648</v>
          </cell>
          <cell r="D18">
            <v>94</v>
          </cell>
          <cell r="E18">
            <v>512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87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1438</v>
          </cell>
          <cell r="D20">
            <v>3088</v>
          </cell>
          <cell r="E20">
            <v>2314</v>
          </cell>
          <cell r="F20">
            <v>1142</v>
          </cell>
          <cell r="G20">
            <v>1079</v>
          </cell>
          <cell r="H20">
            <v>272</v>
          </cell>
          <cell r="I20">
            <v>26</v>
          </cell>
          <cell r="J20">
            <v>1782</v>
          </cell>
          <cell r="K20">
            <v>421</v>
          </cell>
          <cell r="L20">
            <v>135</v>
          </cell>
          <cell r="M20">
            <v>20</v>
          </cell>
        </row>
        <row r="21">
          <cell r="C21">
            <v>0</v>
          </cell>
          <cell r="D21">
            <v>78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</v>
          </cell>
          <cell r="M21">
            <v>0</v>
          </cell>
        </row>
        <row r="22">
          <cell r="C22">
            <v>152971</v>
          </cell>
          <cell r="D22">
            <v>75564</v>
          </cell>
          <cell r="E22">
            <v>13671</v>
          </cell>
          <cell r="F22">
            <v>18470</v>
          </cell>
          <cell r="G22">
            <v>11630</v>
          </cell>
          <cell r="H22">
            <v>6250</v>
          </cell>
          <cell r="I22">
            <v>5006</v>
          </cell>
          <cell r="J22">
            <v>16922</v>
          </cell>
          <cell r="K22">
            <v>8047</v>
          </cell>
          <cell r="L22">
            <v>568</v>
          </cell>
          <cell r="M22">
            <v>2964</v>
          </cell>
        </row>
        <row r="23">
          <cell r="C23">
            <v>13665</v>
          </cell>
          <cell r="D23">
            <v>0</v>
          </cell>
          <cell r="E23">
            <v>0</v>
          </cell>
          <cell r="F23">
            <v>0</v>
          </cell>
          <cell r="G23">
            <v>10</v>
          </cell>
          <cell r="H23">
            <v>69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115" zoomScaleNormal="75" zoomScaleSheetLayoutView="115" workbookViewId="0" topLeftCell="A1">
      <pane xSplit="30975" topLeftCell="R1" activePane="topLeft" state="split"/>
      <selection pane="topLeft" activeCell="Q4" sqref="Q4:Q14"/>
      <selection pane="topRight" activeCell="A3" sqref="A3:M3"/>
    </sheetView>
  </sheetViews>
  <sheetFormatPr defaultColWidth="9.140625" defaultRowHeight="12.75"/>
  <cols>
    <col min="1" max="1" width="35.28125" style="40" customWidth="1"/>
    <col min="2" max="13" width="12.7109375" style="31" customWidth="1"/>
    <col min="14" max="14" width="12.57421875" style="31" customWidth="1"/>
    <col min="16" max="16" width="10.57421875" style="31" customWidth="1"/>
    <col min="17" max="17" width="11.57421875" style="31" bestFit="1" customWidth="1"/>
    <col min="18" max="16384" width="9.140625" style="31" customWidth="1"/>
  </cols>
  <sheetData>
    <row r="1" spans="1:16" ht="15.75">
      <c r="A1" s="143" t="s">
        <v>167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39"/>
      <c r="P1" s="39"/>
    </row>
    <row r="2" ht="13.5" thickBot="1">
      <c r="M2" s="41" t="s">
        <v>0</v>
      </c>
    </row>
    <row r="3" spans="1:13" s="43" customFormat="1" ht="112.5" customHeight="1" thickBot="1">
      <c r="A3" s="42" t="s">
        <v>21</v>
      </c>
      <c r="B3" s="80" t="s">
        <v>22</v>
      </c>
      <c r="C3" s="80" t="s">
        <v>148</v>
      </c>
      <c r="D3" s="122" t="s">
        <v>149</v>
      </c>
      <c r="E3" s="122" t="s">
        <v>150</v>
      </c>
      <c r="F3" s="123" t="s">
        <v>151</v>
      </c>
      <c r="G3" s="122" t="s">
        <v>153</v>
      </c>
      <c r="H3" s="124" t="s">
        <v>155</v>
      </c>
      <c r="I3" s="122" t="s">
        <v>152</v>
      </c>
      <c r="J3" s="122" t="s">
        <v>154</v>
      </c>
      <c r="K3" s="124" t="s">
        <v>157</v>
      </c>
      <c r="L3" s="124" t="s">
        <v>156</v>
      </c>
      <c r="M3" s="137" t="s">
        <v>168</v>
      </c>
    </row>
    <row r="4" spans="1:17" ht="12.75">
      <c r="A4" s="6" t="s">
        <v>24</v>
      </c>
      <c r="B4" s="9">
        <f>'[5]PremPri'!B5</f>
        <v>9896248.021499999</v>
      </c>
      <c r="C4" s="9">
        <f>'[5]PremPri'!C5</f>
        <v>14769412</v>
      </c>
      <c r="D4" s="9">
        <f>'[5]PremPri'!D5</f>
        <v>4784644.32</v>
      </c>
      <c r="E4" s="9">
        <f>'[5]PremPri'!E5</f>
        <v>4243111.62</v>
      </c>
      <c r="F4" s="9">
        <f>'[5]PremPri'!F5</f>
        <v>1822479.3065014</v>
      </c>
      <c r="G4" s="9">
        <f>'[5]PremPri'!G5</f>
        <v>1086719.23</v>
      </c>
      <c r="H4" s="9">
        <f>'[5]PremPri'!H5</f>
        <v>2696014.77</v>
      </c>
      <c r="I4" s="9">
        <f>'[5]PremPri'!I5</f>
        <v>2522717.86</v>
      </c>
      <c r="J4" s="9">
        <f>'[5]PremPri'!J5</f>
        <v>662556</v>
      </c>
      <c r="K4" s="9">
        <f>'[5]PremPri'!K5</f>
        <v>311640.23</v>
      </c>
      <c r="L4" s="9">
        <f>'[5]PremPri'!L5</f>
        <v>116088</v>
      </c>
      <c r="M4" s="10">
        <f>SUM(B4:L4)</f>
        <v>42911631.358001396</v>
      </c>
      <c r="N4" s="139">
        <f aca="true" t="shared" si="0" ref="N4:N9">M4/P4-1</f>
        <v>0.5806143509891148</v>
      </c>
      <c r="O4" s="141">
        <f>M4/$M$14</f>
        <v>0.6896879187203943</v>
      </c>
      <c r="P4" s="138">
        <v>27148704.129598856</v>
      </c>
      <c r="Q4" s="11"/>
    </row>
    <row r="5" spans="1:17" ht="12.75">
      <c r="A5" s="44" t="s">
        <v>25</v>
      </c>
      <c r="B5" s="9">
        <f>'[5]PremPri'!B6</f>
        <v>4855261.447</v>
      </c>
      <c r="C5" s="9">
        <f>'[5]PremPri'!C6</f>
        <v>12041549</v>
      </c>
      <c r="D5" s="9">
        <f>'[5]PremPri'!D6</f>
        <v>3525530.45</v>
      </c>
      <c r="E5" s="9">
        <f>'[5]PremPri'!E6</f>
        <v>4243111.62</v>
      </c>
      <c r="F5" s="9">
        <f>'[5]PremPri'!F6</f>
        <v>1822479.3065014</v>
      </c>
      <c r="G5" s="9">
        <f>'[5]PremPri'!G6</f>
        <v>1072594.42</v>
      </c>
      <c r="H5" s="9">
        <f>'[5]PremPri'!H6</f>
        <v>2696014.77</v>
      </c>
      <c r="I5" s="9">
        <f>'[5]PremPri'!I6</f>
        <v>2522717.86</v>
      </c>
      <c r="J5" s="9">
        <f>'[5]PremPri'!J6</f>
        <v>662351</v>
      </c>
      <c r="K5" s="9">
        <f>'[5]PremPri'!K6</f>
        <v>263258.73</v>
      </c>
      <c r="L5" s="9">
        <f>'[5]PremPri'!L6</f>
        <v>113714</v>
      </c>
      <c r="M5" s="10">
        <f aca="true" t="shared" si="1" ref="M5:M14">SUM(B5:L5)</f>
        <v>33818582.6035014</v>
      </c>
      <c r="N5" s="139">
        <f t="shared" si="0"/>
        <v>0.3602688605026958</v>
      </c>
      <c r="O5" s="141">
        <f aca="true" t="shared" si="2" ref="O5:O14">M5/$M$14</f>
        <v>0.5435418582736664</v>
      </c>
      <c r="P5" s="138">
        <v>24861689.909598853</v>
      </c>
      <c r="Q5" s="11"/>
    </row>
    <row r="6" spans="1:17" ht="12.75">
      <c r="A6" s="7" t="s">
        <v>26</v>
      </c>
      <c r="B6" s="9">
        <f>'[5]PremPri'!B7</f>
        <v>5040986.5745</v>
      </c>
      <c r="C6" s="9">
        <f>'[5]PremPri'!C7</f>
        <v>2727863</v>
      </c>
      <c r="D6" s="9">
        <f>'[5]PremPri'!D7</f>
        <v>1259113.87</v>
      </c>
      <c r="E6" s="9">
        <f>'[5]PremPri'!E7</f>
        <v>0</v>
      </c>
      <c r="F6" s="9">
        <f>'[5]PremPri'!F7</f>
        <v>0</v>
      </c>
      <c r="G6" s="9">
        <f>'[5]PremPri'!G7</f>
        <v>14124.81</v>
      </c>
      <c r="H6" s="9">
        <f>'[5]PremPri'!H7</f>
        <v>0</v>
      </c>
      <c r="I6" s="9">
        <f>'[5]PremPri'!I7</f>
        <v>0</v>
      </c>
      <c r="J6" s="9">
        <f>'[5]PremPri'!J7</f>
        <v>205</v>
      </c>
      <c r="K6" s="9">
        <f>'[5]PremPri'!K7</f>
        <v>48381.5</v>
      </c>
      <c r="L6" s="9">
        <f>'[5]PremPri'!L7</f>
        <v>2374</v>
      </c>
      <c r="M6" s="10">
        <f t="shared" si="1"/>
        <v>9093048.7545</v>
      </c>
      <c r="N6" s="139">
        <f t="shared" si="0"/>
        <v>2.9759476241909852</v>
      </c>
      <c r="O6" s="141">
        <f t="shared" si="2"/>
        <v>0.14614606044672795</v>
      </c>
      <c r="P6" s="138">
        <v>2287014.22</v>
      </c>
      <c r="Q6" s="11"/>
    </row>
    <row r="7" spans="1:17" ht="12.75">
      <c r="A7" s="7" t="s">
        <v>4</v>
      </c>
      <c r="B7" s="9">
        <f>'[5]PremPri'!B8</f>
        <v>347239.96249999997</v>
      </c>
      <c r="C7" s="9">
        <f>'[5]PremPri'!C8</f>
        <v>835952</v>
      </c>
      <c r="D7" s="9">
        <f>'[5]PremPri'!D8</f>
        <v>164006.95</v>
      </c>
      <c r="E7" s="9">
        <f>'[5]PremPri'!E8</f>
        <v>523975</v>
      </c>
      <c r="F7" s="9">
        <f>'[5]PremPri'!F8</f>
        <v>47845.6926068</v>
      </c>
      <c r="G7" s="9">
        <f>'[5]PremPri'!G8</f>
        <v>2176.23</v>
      </c>
      <c r="H7" s="9">
        <f>'[5]PremPri'!H8</f>
        <v>0</v>
      </c>
      <c r="I7" s="9">
        <f>'[5]PremPri'!I8</f>
        <v>0</v>
      </c>
      <c r="J7" s="9">
        <f>'[5]PremPri'!J8</f>
        <v>5356</v>
      </c>
      <c r="K7" s="9">
        <f>'[5]PremPri'!K8</f>
        <v>0</v>
      </c>
      <c r="L7" s="9">
        <f>'[5]PremPri'!L8</f>
        <v>1537</v>
      </c>
      <c r="M7" s="10">
        <f t="shared" si="1"/>
        <v>1928088.8351067998</v>
      </c>
      <c r="N7" s="139">
        <f t="shared" si="0"/>
        <v>0.043720726764513884</v>
      </c>
      <c r="O7" s="141">
        <f t="shared" si="2"/>
        <v>0.030988791003977636</v>
      </c>
      <c r="P7" s="138">
        <v>1847322.5506249995</v>
      </c>
      <c r="Q7" s="11"/>
    </row>
    <row r="8" spans="1:17" ht="25.5">
      <c r="A8" s="7" t="s">
        <v>20</v>
      </c>
      <c r="B8" s="9">
        <f>'[5]PremPri'!B9</f>
        <v>4628185.604</v>
      </c>
      <c r="C8" s="9">
        <f>'[5]PremPri'!C9</f>
        <v>22474</v>
      </c>
      <c r="D8" s="9">
        <f>'[5]PremPri'!D9</f>
        <v>162829.76</v>
      </c>
      <c r="E8" s="9">
        <f>'[5]PremPri'!E9</f>
        <v>0</v>
      </c>
      <c r="F8" s="9">
        <f>'[5]PremPri'!F9</f>
        <v>0</v>
      </c>
      <c r="G8" s="9">
        <f>'[5]PremPri'!G9</f>
        <v>0</v>
      </c>
      <c r="H8" s="9">
        <f>'[5]PremPri'!H9</f>
        <v>0</v>
      </c>
      <c r="I8" s="9">
        <f>'[5]PremPri'!I9</f>
        <v>0</v>
      </c>
      <c r="J8" s="9">
        <f>'[5]PremPri'!J9</f>
        <v>0</v>
      </c>
      <c r="K8" s="9">
        <f>'[5]PremPri'!K9</f>
        <v>0</v>
      </c>
      <c r="L8" s="9">
        <f>'[5]PremPri'!L9</f>
        <v>74293</v>
      </c>
      <c r="M8" s="10">
        <f t="shared" si="1"/>
        <v>4887782.364</v>
      </c>
      <c r="N8" s="139">
        <f t="shared" si="0"/>
        <v>0.700719371885959</v>
      </c>
      <c r="O8" s="141">
        <f t="shared" si="2"/>
        <v>0.07855782544507799</v>
      </c>
      <c r="P8" s="138">
        <v>2873949.9560000002</v>
      </c>
      <c r="Q8" s="11"/>
    </row>
    <row r="9" spans="1:17" ht="12.75">
      <c r="A9" s="7" t="s">
        <v>5</v>
      </c>
      <c r="B9" s="9">
        <f>'[5]PremPri'!B10</f>
        <v>301857.36</v>
      </c>
      <c r="C9" s="9">
        <f>'[5]PremPri'!C10</f>
        <v>0</v>
      </c>
      <c r="D9" s="9">
        <f>'[5]PremPri'!D10</f>
        <v>373450.83</v>
      </c>
      <c r="E9" s="9">
        <f>'[5]PremPri'!E10</f>
        <v>0</v>
      </c>
      <c r="F9" s="9">
        <f>'[5]PremPri'!F10</f>
        <v>53241.886614300005</v>
      </c>
      <c r="G9" s="9">
        <f>'[5]PremPri'!G10</f>
        <v>432666.23</v>
      </c>
      <c r="H9" s="9">
        <f>'[5]PremPri'!H10</f>
        <v>0</v>
      </c>
      <c r="I9" s="9">
        <f>'[5]PremPri'!I10</f>
        <v>0</v>
      </c>
      <c r="J9" s="9">
        <f>'[5]PremPri'!J10</f>
        <v>177842</v>
      </c>
      <c r="K9" s="9">
        <f>'[5]PremPri'!K10</f>
        <v>0</v>
      </c>
      <c r="L9" s="9">
        <f>'[5]PremPri'!L10</f>
        <v>1900</v>
      </c>
      <c r="M9" s="10">
        <f t="shared" si="1"/>
        <v>1340958.3066142998</v>
      </c>
      <c r="N9" s="139">
        <f t="shared" si="0"/>
        <v>0.1423532877287914</v>
      </c>
      <c r="O9" s="141">
        <f t="shared" si="2"/>
        <v>0.021552262505797105</v>
      </c>
      <c r="P9" s="138">
        <v>1173856.04</v>
      </c>
      <c r="Q9" s="11"/>
    </row>
    <row r="10" spans="1:17" ht="12.75">
      <c r="A10" s="7" t="s">
        <v>27</v>
      </c>
      <c r="B10" s="9">
        <f>'[5]PremPri'!B11</f>
        <v>0</v>
      </c>
      <c r="C10" s="9">
        <f>'[5]PremPri'!C11</f>
        <v>0</v>
      </c>
      <c r="D10" s="9">
        <f>'[5]PremPri'!D11</f>
        <v>0</v>
      </c>
      <c r="E10" s="9">
        <f>'[5]PremPri'!E11</f>
        <v>0</v>
      </c>
      <c r="F10" s="9">
        <f>'[5]PremPri'!F11</f>
        <v>0</v>
      </c>
      <c r="G10" s="9">
        <f>'[5]PremPri'!G11</f>
        <v>0</v>
      </c>
      <c r="H10" s="9">
        <f>'[5]PremPri'!H11</f>
        <v>0</v>
      </c>
      <c r="I10" s="9">
        <f>'[5]PremPri'!I11</f>
        <v>0</v>
      </c>
      <c r="J10" s="9">
        <f>'[5]PremPri'!J11</f>
        <v>0</v>
      </c>
      <c r="K10" s="9">
        <f>'[5]PremPri'!K11</f>
        <v>0</v>
      </c>
      <c r="L10" s="9">
        <f>'[5]PremPri'!L11</f>
        <v>0</v>
      </c>
      <c r="M10" s="10">
        <f t="shared" si="1"/>
        <v>0</v>
      </c>
      <c r="N10" s="140" t="s">
        <v>169</v>
      </c>
      <c r="O10" s="141">
        <f t="shared" si="2"/>
        <v>0</v>
      </c>
      <c r="P10" s="138">
        <v>0</v>
      </c>
      <c r="Q10" s="11"/>
    </row>
    <row r="11" spans="1:17" ht="12.75">
      <c r="A11" s="7" t="s">
        <v>28</v>
      </c>
      <c r="B11" s="9">
        <f>'[5]PremPri'!B12</f>
        <v>1212084.8420000002</v>
      </c>
      <c r="C11" s="9">
        <f>'[5]PremPri'!C12</f>
        <v>0</v>
      </c>
      <c r="D11" s="9">
        <f>'[5]PremPri'!D12</f>
        <v>996763.19</v>
      </c>
      <c r="E11" s="9">
        <f>'[5]PremPri'!E12</f>
        <v>0</v>
      </c>
      <c r="F11" s="9">
        <f>'[5]PremPri'!F12</f>
        <v>1563707</v>
      </c>
      <c r="G11" s="9">
        <f>'[5]PremPri'!G12</f>
        <v>1294275.43</v>
      </c>
      <c r="H11" s="9">
        <f>'[5]PremPri'!H12</f>
        <v>1761.96</v>
      </c>
      <c r="I11" s="9">
        <f>'[5]PremPri'!I12</f>
        <v>188806.31</v>
      </c>
      <c r="J11" s="9">
        <f>'[5]PremPri'!J12</f>
        <v>192716</v>
      </c>
      <c r="K11" s="9">
        <f>'[5]PremPri'!K12</f>
        <v>4464.92</v>
      </c>
      <c r="L11" s="9">
        <f>'[5]PremPri'!L12</f>
        <v>225</v>
      </c>
      <c r="M11" s="10">
        <f t="shared" si="1"/>
        <v>5454804.652</v>
      </c>
      <c r="N11" s="139">
        <f>M11/P11-1</f>
        <v>0.04309080829175094</v>
      </c>
      <c r="O11" s="141">
        <f t="shared" si="2"/>
        <v>0.08767116859477571</v>
      </c>
      <c r="P11" s="138">
        <v>5229462.87</v>
      </c>
      <c r="Q11" s="11"/>
    </row>
    <row r="12" spans="1:17" ht="13.5" thickBot="1">
      <c r="A12" s="7" t="s">
        <v>29</v>
      </c>
      <c r="B12" s="9">
        <f>'[5]PremPri'!B13</f>
        <v>2997441.15</v>
      </c>
      <c r="C12" s="9">
        <f>'[5]PremPri'!C13</f>
        <v>462248</v>
      </c>
      <c r="D12" s="9">
        <f>'[5]PremPri'!D13</f>
        <v>86488.6</v>
      </c>
      <c r="E12" s="9">
        <f>'[5]PremPri'!E13</f>
        <v>936073.28</v>
      </c>
      <c r="F12" s="9">
        <f>'[5]PremPri'!F13</f>
        <v>250261.8360437</v>
      </c>
      <c r="G12" s="9">
        <f>'[5]PremPri'!G13</f>
        <v>536500.66</v>
      </c>
      <c r="H12" s="9">
        <f>'[5]PremPri'!H13</f>
        <v>234374.14</v>
      </c>
      <c r="I12" s="9">
        <f>'[5]PremPri'!I13</f>
        <v>0</v>
      </c>
      <c r="J12" s="9">
        <f>'[5]PremPri'!J13</f>
        <v>192258</v>
      </c>
      <c r="K12" s="9">
        <f>'[5]PremPri'!K13</f>
        <v>0</v>
      </c>
      <c r="L12" s="9">
        <f>'[5]PremPri'!L13</f>
        <v>0</v>
      </c>
      <c r="M12" s="10">
        <f t="shared" si="1"/>
        <v>5695645.6660437</v>
      </c>
      <c r="N12" s="139">
        <f>M12/P12-1</f>
        <v>0.7762159672076725</v>
      </c>
      <c r="O12" s="141">
        <f t="shared" si="2"/>
        <v>0.09154203372997725</v>
      </c>
      <c r="P12" s="138">
        <v>3206617.76</v>
      </c>
      <c r="Q12" s="11"/>
    </row>
    <row r="13" spans="1:17" ht="39" hidden="1" thickBot="1">
      <c r="A13" s="22" t="s">
        <v>30</v>
      </c>
      <c r="B13" s="23"/>
      <c r="C13" s="9">
        <f>'[1]A.1'!$J17</f>
        <v>8385281</v>
      </c>
      <c r="D13" s="23"/>
      <c r="E13" s="9">
        <f>'[4]A.1'!$J17</f>
        <v>2814830</v>
      </c>
      <c r="F13" s="9">
        <f>'[2]A.1'!$J17</f>
        <v>2114537.67</v>
      </c>
      <c r="G13" s="23">
        <f>'[3]A.1'!$J17</f>
        <v>1515773.99</v>
      </c>
      <c r="H13" s="9"/>
      <c r="I13" s="23"/>
      <c r="J13" s="23"/>
      <c r="K13" s="23"/>
      <c r="L13" s="24"/>
      <c r="M13" s="25">
        <f t="shared" si="1"/>
        <v>14830422.66</v>
      </c>
      <c r="N13" s="139">
        <f>M13/P13-1</f>
        <v>-0.6424673660594472</v>
      </c>
      <c r="O13" s="141">
        <f t="shared" si="2"/>
        <v>0.23835876228490135</v>
      </c>
      <c r="P13" s="138">
        <v>41479913.30622386</v>
      </c>
      <c r="Q13" s="11"/>
    </row>
    <row r="14" spans="1:17" ht="13.5" thickBot="1">
      <c r="A14" s="45" t="s">
        <v>23</v>
      </c>
      <c r="B14" s="20">
        <f aca="true" t="shared" si="3" ref="B14:L14">SUM(B7:B12)+B4</f>
        <v>19383056.939999998</v>
      </c>
      <c r="C14" s="20">
        <f t="shared" si="3"/>
        <v>16090086</v>
      </c>
      <c r="D14" s="20">
        <f t="shared" si="3"/>
        <v>6568183.65</v>
      </c>
      <c r="E14" s="20">
        <f t="shared" si="3"/>
        <v>5703159.9</v>
      </c>
      <c r="F14" s="20">
        <f t="shared" si="3"/>
        <v>3737535.7217662</v>
      </c>
      <c r="G14" s="20">
        <f t="shared" si="3"/>
        <v>3352337.78</v>
      </c>
      <c r="H14" s="20">
        <f t="shared" si="3"/>
        <v>2932150.87</v>
      </c>
      <c r="I14" s="20">
        <f t="shared" si="3"/>
        <v>2711524.17</v>
      </c>
      <c r="J14" s="20">
        <f t="shared" si="3"/>
        <v>1230728</v>
      </c>
      <c r="K14" s="20">
        <f t="shared" si="3"/>
        <v>316105.14999999997</v>
      </c>
      <c r="L14" s="20">
        <f t="shared" si="3"/>
        <v>194043</v>
      </c>
      <c r="M14" s="26">
        <f t="shared" si="1"/>
        <v>62218911.1817662</v>
      </c>
      <c r="N14" s="139">
        <f>(M14/P14)-1</f>
        <v>0.4999768857383453</v>
      </c>
      <c r="O14" s="141">
        <f t="shared" si="2"/>
        <v>1</v>
      </c>
      <c r="P14" s="11">
        <f>P5+P6+P7+P8+P9+P11+P12</f>
        <v>41479913.30622385</v>
      </c>
      <c r="Q14" s="11"/>
    </row>
    <row r="15" spans="1:14" ht="13.5" thickBot="1">
      <c r="A15" s="46" t="s">
        <v>147</v>
      </c>
      <c r="B15" s="12">
        <f aca="true" t="shared" si="4" ref="B15:L15">B14/$M14</f>
        <v>0.3115299925994265</v>
      </c>
      <c r="C15" s="12">
        <f t="shared" si="4"/>
        <v>0.25860442901346276</v>
      </c>
      <c r="D15" s="12">
        <f t="shared" si="4"/>
        <v>0.10556571185907966</v>
      </c>
      <c r="E15" s="12">
        <f t="shared" si="4"/>
        <v>0.09166280463087502</v>
      </c>
      <c r="F15" s="12">
        <f t="shared" si="4"/>
        <v>0.060070734938568286</v>
      </c>
      <c r="G15" s="12">
        <f t="shared" si="4"/>
        <v>0.05387972428843197</v>
      </c>
      <c r="H15" s="12">
        <f t="shared" si="4"/>
        <v>0.0471263610099833</v>
      </c>
      <c r="I15" s="12">
        <f t="shared" si="4"/>
        <v>0.04358038606748612</v>
      </c>
      <c r="J15" s="12">
        <f t="shared" si="4"/>
        <v>0.019780609731413552</v>
      </c>
      <c r="K15" s="12">
        <f t="shared" si="4"/>
        <v>0.005080531690381579</v>
      </c>
      <c r="L15" s="12">
        <f t="shared" si="4"/>
        <v>0.0031187141708912776</v>
      </c>
      <c r="M15" s="36">
        <f>M14/$M14</f>
        <v>1</v>
      </c>
      <c r="N15" s="11"/>
    </row>
    <row r="16" spans="2:16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P16" s="11"/>
    </row>
    <row r="17" spans="1:13" ht="15.75">
      <c r="A17" s="47" t="s">
        <v>146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2.7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ht="12.75">
      <c r="D19" s="11"/>
    </row>
    <row r="20" ht="12.75">
      <c r="D20" s="11"/>
    </row>
    <row r="21" ht="12.75">
      <c r="D21" s="11"/>
    </row>
    <row r="22" ht="12.75">
      <c r="D22" s="11"/>
    </row>
    <row r="23" ht="12.75">
      <c r="D23" s="11"/>
    </row>
    <row r="24" ht="12.75">
      <c r="D24" s="11"/>
    </row>
    <row r="25" ht="12.75">
      <c r="D25" s="11"/>
    </row>
    <row r="26" ht="12.75">
      <c r="D26" s="11"/>
    </row>
    <row r="27" ht="12.75">
      <c r="D27" s="11"/>
    </row>
    <row r="28" ht="12.75">
      <c r="D28" s="11"/>
    </row>
    <row r="29" ht="12.75">
      <c r="D29" s="11"/>
    </row>
    <row r="30" ht="12.75">
      <c r="D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  <row r="48" ht="12.75">
      <c r="D48" s="11"/>
    </row>
    <row r="49" ht="12.75">
      <c r="D49" s="11"/>
    </row>
  </sheetData>
  <mergeCells count="1">
    <mergeCell ref="A1:M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85" zoomScaleNormal="75" zoomScaleSheetLayoutView="85" workbookViewId="0" topLeftCell="A1">
      <selection activeCell="Q4" sqref="Q4:Q14"/>
    </sheetView>
  </sheetViews>
  <sheetFormatPr defaultColWidth="9.140625" defaultRowHeight="12.75"/>
  <cols>
    <col min="1" max="1" width="35.57421875" style="40" customWidth="1"/>
    <col min="2" max="11" width="12.7109375" style="31" customWidth="1"/>
    <col min="12" max="12" width="15.421875" style="31" customWidth="1"/>
    <col min="13" max="13" width="12.7109375" style="43" customWidth="1"/>
    <col min="14" max="14" width="9.140625" style="31" customWidth="1"/>
    <col min="15" max="15" width="15.8515625" style="31" bestFit="1" customWidth="1"/>
    <col min="16" max="16" width="11.57421875" style="31" bestFit="1" customWidth="1"/>
    <col min="17" max="16384" width="9.140625" style="31" customWidth="1"/>
  </cols>
  <sheetData>
    <row r="1" spans="1:15" ht="15.75">
      <c r="A1" s="144" t="s">
        <v>165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38"/>
      <c r="O1" s="38"/>
    </row>
    <row r="2" ht="13.5" thickBot="1">
      <c r="M2" s="41" t="s">
        <v>0</v>
      </c>
    </row>
    <row r="3" spans="1:15" s="43" customFormat="1" ht="114" customHeight="1" thickBot="1">
      <c r="A3" s="42" t="s">
        <v>21</v>
      </c>
      <c r="B3" s="80" t="s">
        <v>22</v>
      </c>
      <c r="C3" s="80" t="s">
        <v>148</v>
      </c>
      <c r="D3" s="122" t="s">
        <v>149</v>
      </c>
      <c r="E3" s="122" t="s">
        <v>150</v>
      </c>
      <c r="F3" s="123" t="s">
        <v>151</v>
      </c>
      <c r="G3" s="122" t="s">
        <v>153</v>
      </c>
      <c r="H3" s="124" t="s">
        <v>155</v>
      </c>
      <c r="I3" s="122" t="s">
        <v>152</v>
      </c>
      <c r="J3" s="122" t="s">
        <v>154</v>
      </c>
      <c r="K3" s="124" t="s">
        <v>157</v>
      </c>
      <c r="L3" s="124" t="s">
        <v>156</v>
      </c>
      <c r="M3" s="137" t="s">
        <v>168</v>
      </c>
      <c r="O3" s="76"/>
    </row>
    <row r="4" spans="1:17" ht="12.75">
      <c r="A4" s="15" t="s">
        <v>24</v>
      </c>
      <c r="B4" s="16">
        <f>'[5]Izpl_pret'!B5</f>
        <v>5309325.029999999</v>
      </c>
      <c r="C4" s="16">
        <f>'[5]Izpl_pret'!C5</f>
        <v>1444465</v>
      </c>
      <c r="D4" s="16">
        <f>'[5]Izpl_pret'!D5</f>
        <v>1864081.8599999999</v>
      </c>
      <c r="E4" s="16">
        <f>'[5]Izpl_pret'!E5</f>
        <v>287183.69</v>
      </c>
      <c r="F4" s="16">
        <f>'[5]Izpl_pret'!F5</f>
        <v>53303.47</v>
      </c>
      <c r="G4" s="16">
        <f>'[5]Izpl_pret'!G5</f>
        <v>667964.85</v>
      </c>
      <c r="H4" s="16">
        <f>'[5]Izpl_pret'!H5</f>
        <v>745486.685640339</v>
      </c>
      <c r="I4" s="16">
        <f>'[5]Izpl_pret'!I5</f>
        <v>48210.46</v>
      </c>
      <c r="J4" s="16">
        <f>'[5]Izpl_pret'!J5</f>
        <v>297936</v>
      </c>
      <c r="K4" s="16">
        <f>'[5]Izpl_pret'!K5</f>
        <v>345518.03</v>
      </c>
      <c r="L4" s="16">
        <f>'[5]Izpl_pret'!L5</f>
        <v>37763</v>
      </c>
      <c r="M4" s="10">
        <f aca="true" t="shared" si="0" ref="M4:M13">SUM(B4:L4)</f>
        <v>11101238.075640338</v>
      </c>
      <c r="N4" s="142">
        <f>M4/$M$14</f>
        <v>0.6612661363318969</v>
      </c>
      <c r="O4" s="11">
        <v>10972891.51</v>
      </c>
      <c r="P4" s="142">
        <f>(M4-O4)/O4</f>
        <v>0.011696695034610596</v>
      </c>
      <c r="Q4" s="11">
        <f>M4/1000</f>
        <v>11101.238075640338</v>
      </c>
    </row>
    <row r="5" spans="1:17" ht="12.75">
      <c r="A5" s="44" t="s">
        <v>25</v>
      </c>
      <c r="B5" s="16">
        <f>'[5]Izpl_pret'!B6</f>
        <v>5119536.89</v>
      </c>
      <c r="C5" s="16">
        <f>'[5]Izpl_pret'!C6</f>
        <v>1130047</v>
      </c>
      <c r="D5" s="16">
        <f>'[5]Izpl_pret'!D6</f>
        <v>1384141.14</v>
      </c>
      <c r="E5" s="16">
        <f>'[5]Izpl_pret'!E6</f>
        <v>287183.69</v>
      </c>
      <c r="F5" s="16">
        <f>'[5]Izpl_pret'!F6</f>
        <v>53303.47</v>
      </c>
      <c r="G5" s="16">
        <f>'[5]Izpl_pret'!G6</f>
        <v>652266.52</v>
      </c>
      <c r="H5" s="16">
        <f>'[5]Izpl_pret'!H6</f>
        <v>745486.685640339</v>
      </c>
      <c r="I5" s="16">
        <f>'[5]Izpl_pret'!I6</f>
        <v>48210.46</v>
      </c>
      <c r="J5" s="16">
        <f>'[5]Izpl_pret'!J6</f>
        <v>297904</v>
      </c>
      <c r="K5" s="16">
        <f>'[5]Izpl_pret'!K6</f>
        <v>345518.03</v>
      </c>
      <c r="L5" s="16">
        <f>'[5]Izpl_pret'!L6</f>
        <v>23903</v>
      </c>
      <c r="M5" s="10">
        <f t="shared" si="0"/>
        <v>10087500.885640338</v>
      </c>
      <c r="N5" s="142">
        <f aca="true" t="shared" si="1" ref="N5:N14">M5/$M$14</f>
        <v>0.6008809729546501</v>
      </c>
      <c r="O5" s="11">
        <v>10039480.700000001</v>
      </c>
      <c r="P5" s="142">
        <f aca="true" t="shared" si="2" ref="P5:P14">(M5-O5)/O5</f>
        <v>0.004783134414545659</v>
      </c>
      <c r="Q5" s="11">
        <f aca="true" t="shared" si="3" ref="Q5:Q14">M5/1000</f>
        <v>10087.500885640338</v>
      </c>
    </row>
    <row r="6" spans="1:17" ht="12.75">
      <c r="A6" s="7" t="s">
        <v>26</v>
      </c>
      <c r="B6" s="16">
        <f>'[5]Izpl_pret'!B7</f>
        <v>189788.14</v>
      </c>
      <c r="C6" s="16">
        <f>'[5]Izpl_pret'!C7</f>
        <v>314418</v>
      </c>
      <c r="D6" s="16">
        <f>'[5]Izpl_pret'!D7</f>
        <v>479940.72000000003</v>
      </c>
      <c r="E6" s="16">
        <f>'[5]Izpl_pret'!E7</f>
        <v>0</v>
      </c>
      <c r="F6" s="16">
        <f>'[5]Izpl_pret'!F7</f>
        <v>0</v>
      </c>
      <c r="G6" s="16">
        <f>'[5]Izpl_pret'!G7</f>
        <v>15698.33</v>
      </c>
      <c r="H6" s="16">
        <f>'[5]Izpl_pret'!H7</f>
        <v>0</v>
      </c>
      <c r="I6" s="16">
        <f>'[5]Izpl_pret'!I7</f>
        <v>0</v>
      </c>
      <c r="J6" s="16">
        <f>'[5]Izpl_pret'!J7</f>
        <v>32</v>
      </c>
      <c r="K6" s="16">
        <f>'[5]Izpl_pret'!K7</f>
        <v>0</v>
      </c>
      <c r="L6" s="16">
        <f>'[5]Izpl_pret'!L7</f>
        <v>13860</v>
      </c>
      <c r="M6" s="10">
        <f t="shared" si="0"/>
        <v>1013737.1900000001</v>
      </c>
      <c r="N6" s="142">
        <f t="shared" si="1"/>
        <v>0.06038516337724675</v>
      </c>
      <c r="O6" s="11">
        <v>933410.81</v>
      </c>
      <c r="P6" s="142">
        <f t="shared" si="2"/>
        <v>0.0860568349320917</v>
      </c>
      <c r="Q6" s="11">
        <f t="shared" si="3"/>
        <v>1013.73719</v>
      </c>
    </row>
    <row r="7" spans="1:17" ht="12.75">
      <c r="A7" s="13" t="s">
        <v>4</v>
      </c>
      <c r="B7" s="16">
        <f>'[5]Izpl_pret'!B8</f>
        <v>628569.8</v>
      </c>
      <c r="C7" s="16">
        <f>'[5]Izpl_pret'!C8</f>
        <v>84973</v>
      </c>
      <c r="D7" s="16">
        <f>'[5]Izpl_pret'!D8</f>
        <v>110580.43999999999</v>
      </c>
      <c r="E7" s="16">
        <f>'[5]Izpl_pret'!E8</f>
        <v>0</v>
      </c>
      <c r="F7" s="16">
        <f>'[5]Izpl_pret'!F8</f>
        <v>0</v>
      </c>
      <c r="G7" s="16">
        <f>'[5]Izpl_pret'!G8</f>
        <v>0</v>
      </c>
      <c r="H7" s="16">
        <f>'[5]Izpl_pret'!H8</f>
        <v>0</v>
      </c>
      <c r="I7" s="16">
        <f>'[5]Izpl_pret'!I8</f>
        <v>0</v>
      </c>
      <c r="J7" s="16">
        <f>'[5]Izpl_pret'!J8</f>
        <v>8122</v>
      </c>
      <c r="K7" s="16">
        <f>'[5]Izpl_pret'!K8</f>
        <v>0</v>
      </c>
      <c r="L7" s="16">
        <f>'[5]Izpl_pret'!L8</f>
        <v>1358</v>
      </c>
      <c r="M7" s="10">
        <f t="shared" si="0"/>
        <v>833603.24</v>
      </c>
      <c r="N7" s="142">
        <f t="shared" si="1"/>
        <v>0.049655145668673975</v>
      </c>
      <c r="O7" s="11">
        <v>971173.63</v>
      </c>
      <c r="P7" s="142">
        <f t="shared" si="2"/>
        <v>-0.14165375351058493</v>
      </c>
      <c r="Q7" s="11">
        <f t="shared" si="3"/>
        <v>833.60324</v>
      </c>
    </row>
    <row r="8" spans="1:17" ht="25.5">
      <c r="A8" s="13" t="s">
        <v>20</v>
      </c>
      <c r="B8" s="16">
        <f>'[5]Izpl_pret'!B9</f>
        <v>1362216.31</v>
      </c>
      <c r="C8" s="16">
        <f>'[5]Izpl_pret'!C9</f>
        <v>0</v>
      </c>
      <c r="D8" s="16">
        <f>'[5]Izpl_pret'!D9</f>
        <v>17649.16</v>
      </c>
      <c r="E8" s="16">
        <f>'[5]Izpl_pret'!E9</f>
        <v>0</v>
      </c>
      <c r="F8" s="16">
        <f>'[5]Izpl_pret'!F9</f>
        <v>0</v>
      </c>
      <c r="G8" s="16">
        <f>'[5]Izpl_pret'!G9</f>
        <v>0</v>
      </c>
      <c r="H8" s="16">
        <f>'[5]Izpl_pret'!H9</f>
        <v>0</v>
      </c>
      <c r="I8" s="16">
        <f>'[5]Izpl_pret'!I9</f>
        <v>0</v>
      </c>
      <c r="J8" s="16">
        <f>'[5]Izpl_pret'!J9</f>
        <v>0</v>
      </c>
      <c r="K8" s="16">
        <f>'[5]Izpl_pret'!K9</f>
        <v>0</v>
      </c>
      <c r="L8" s="16">
        <f>'[5]Izpl_pret'!L9</f>
        <v>0</v>
      </c>
      <c r="M8" s="10">
        <f t="shared" si="0"/>
        <v>1379865.47</v>
      </c>
      <c r="N8" s="142">
        <f t="shared" si="1"/>
        <v>0.08219428335717995</v>
      </c>
      <c r="O8" s="11">
        <v>1317270.92</v>
      </c>
      <c r="P8" s="142">
        <f t="shared" si="2"/>
        <v>0.047518357119733616</v>
      </c>
      <c r="Q8" s="11">
        <f t="shared" si="3"/>
        <v>1379.86547</v>
      </c>
    </row>
    <row r="9" spans="1:17" ht="12.75">
      <c r="A9" s="13" t="s">
        <v>5</v>
      </c>
      <c r="B9" s="16">
        <f>'[5]Izpl_pret'!B10</f>
        <v>218787</v>
      </c>
      <c r="C9" s="16">
        <f>'[5]Izpl_pret'!C10</f>
        <v>0</v>
      </c>
      <c r="D9" s="16">
        <f>'[5]Izpl_pret'!D10</f>
        <v>193130.27</v>
      </c>
      <c r="E9" s="16">
        <f>'[5]Izpl_pret'!E10</f>
        <v>0</v>
      </c>
      <c r="F9" s="16">
        <f>'[5]Izpl_pret'!F10</f>
        <v>14273.43</v>
      </c>
      <c r="G9" s="16">
        <f>'[5]Izpl_pret'!G10</f>
        <v>120361.34</v>
      </c>
      <c r="H9" s="16">
        <f>'[5]Izpl_pret'!H10</f>
        <v>0</v>
      </c>
      <c r="I9" s="16">
        <f>'[5]Izpl_pret'!I10</f>
        <v>0</v>
      </c>
      <c r="J9" s="16">
        <f>'[5]Izpl_pret'!J10</f>
        <v>154627</v>
      </c>
      <c r="K9" s="16">
        <f>'[5]Izpl_pret'!K10</f>
        <v>0</v>
      </c>
      <c r="L9" s="16">
        <f>'[5]Izpl_pret'!L10</f>
        <v>0</v>
      </c>
      <c r="M9" s="10">
        <f t="shared" si="0"/>
        <v>701179.04</v>
      </c>
      <c r="N9" s="142">
        <f t="shared" si="1"/>
        <v>0.041767048999258906</v>
      </c>
      <c r="O9" s="11">
        <v>654679.46</v>
      </c>
      <c r="P9" s="142">
        <f t="shared" si="2"/>
        <v>0.07102648370853132</v>
      </c>
      <c r="Q9" s="11">
        <f t="shared" si="3"/>
        <v>701.17904</v>
      </c>
    </row>
    <row r="10" spans="1:17" ht="12.75">
      <c r="A10" s="13" t="s">
        <v>27</v>
      </c>
      <c r="B10" s="16">
        <f>'[5]Izpl_pret'!B11</f>
        <v>0</v>
      </c>
      <c r="C10" s="16">
        <f>'[5]Izpl_pret'!C11</f>
        <v>0</v>
      </c>
      <c r="D10" s="16">
        <f>'[5]Izpl_pret'!D11</f>
        <v>0</v>
      </c>
      <c r="E10" s="16">
        <f>'[5]Izpl_pret'!E11</f>
        <v>0</v>
      </c>
      <c r="F10" s="16">
        <f>'[5]Izpl_pret'!F11</f>
        <v>0</v>
      </c>
      <c r="G10" s="16">
        <f>'[5]Izpl_pret'!G11</f>
        <v>0</v>
      </c>
      <c r="H10" s="16">
        <f>'[5]Izpl_pret'!H11</f>
        <v>0</v>
      </c>
      <c r="I10" s="16">
        <f>'[5]Izpl_pret'!I11</f>
        <v>0</v>
      </c>
      <c r="J10" s="16">
        <f>'[5]Izpl_pret'!J11</f>
        <v>0</v>
      </c>
      <c r="K10" s="16">
        <f>'[5]Izpl_pret'!K11</f>
        <v>0</v>
      </c>
      <c r="L10" s="16">
        <f>'[5]Izpl_pret'!L11</f>
        <v>0</v>
      </c>
      <c r="M10" s="10">
        <f t="shared" si="0"/>
        <v>0</v>
      </c>
      <c r="N10" s="142">
        <f t="shared" si="1"/>
        <v>0</v>
      </c>
      <c r="O10" s="11">
        <v>0</v>
      </c>
      <c r="P10" s="142">
        <v>0</v>
      </c>
      <c r="Q10" s="11">
        <f t="shared" si="3"/>
        <v>0</v>
      </c>
    </row>
    <row r="11" spans="1:17" ht="12.75">
      <c r="A11" s="13" t="s">
        <v>28</v>
      </c>
      <c r="B11" s="16">
        <f>'[5]Izpl_pret'!B12</f>
        <v>500237.19</v>
      </c>
      <c r="C11" s="16">
        <f>'[5]Izpl_pret'!C12</f>
        <v>0</v>
      </c>
      <c r="D11" s="16">
        <f>'[5]Izpl_pret'!D12</f>
        <v>587399.87</v>
      </c>
      <c r="E11" s="16">
        <f>'[5]Izpl_pret'!E12</f>
        <v>0</v>
      </c>
      <c r="F11" s="16">
        <f>'[5]Izpl_pret'!F12</f>
        <v>542240.25</v>
      </c>
      <c r="G11" s="16">
        <f>'[5]Izpl_pret'!G12</f>
        <v>367754.64</v>
      </c>
      <c r="H11" s="16">
        <f>'[5]Izpl_pret'!H12</f>
        <v>3.9235063539551085</v>
      </c>
      <c r="I11" s="16">
        <f>'[5]Izpl_pret'!I12</f>
        <v>29.37</v>
      </c>
      <c r="J11" s="16">
        <f>'[5]Izpl_pret'!J12</f>
        <v>76416</v>
      </c>
      <c r="K11" s="16">
        <f>'[5]Izpl_pret'!K12</f>
        <v>1203.26</v>
      </c>
      <c r="L11" s="16">
        <f>'[5]Izpl_pret'!L12</f>
        <v>500</v>
      </c>
      <c r="M11" s="10">
        <f t="shared" si="0"/>
        <v>2075784.5035063543</v>
      </c>
      <c r="N11" s="142">
        <f t="shared" si="1"/>
        <v>0.12364801017134255</v>
      </c>
      <c r="O11" s="11">
        <v>2600800.75</v>
      </c>
      <c r="P11" s="142">
        <f t="shared" si="2"/>
        <v>-0.2018671543729929</v>
      </c>
      <c r="Q11" s="11">
        <f t="shared" si="3"/>
        <v>2075.784503506354</v>
      </c>
    </row>
    <row r="12" spans="1:17" ht="13.5" thickBot="1">
      <c r="A12" s="13" t="s">
        <v>29</v>
      </c>
      <c r="B12" s="16">
        <f>'[5]Izpl_pret'!B13</f>
        <v>314738.92000000004</v>
      </c>
      <c r="C12" s="16">
        <f>'[5]Izpl_pret'!C13</f>
        <v>111481</v>
      </c>
      <c r="D12" s="16">
        <f>'[5]Izpl_pret'!D13</f>
        <v>50181.4</v>
      </c>
      <c r="E12" s="16">
        <f>'[5]Izpl_pret'!E13</f>
        <v>97793</v>
      </c>
      <c r="F12" s="16">
        <f>'[5]Izpl_pret'!F13</f>
        <v>79515.54</v>
      </c>
      <c r="G12" s="16">
        <f>'[5]Izpl_pret'!G13</f>
        <v>32539.98</v>
      </c>
      <c r="H12" s="16">
        <f>'[5]Izpl_pret'!H13</f>
        <v>521.9008533069788</v>
      </c>
      <c r="I12" s="16">
        <f>'[5]Izpl_pret'!I13</f>
        <v>0</v>
      </c>
      <c r="J12" s="16">
        <f>'[5]Izpl_pret'!J13</f>
        <v>9410</v>
      </c>
      <c r="K12" s="16">
        <f>'[5]Izpl_pret'!K13</f>
        <v>0</v>
      </c>
      <c r="L12" s="16">
        <f>'[5]Izpl_pret'!L13</f>
        <v>0</v>
      </c>
      <c r="M12" s="10">
        <f t="shared" si="0"/>
        <v>696181.7408533071</v>
      </c>
      <c r="N12" s="142">
        <f t="shared" si="1"/>
        <v>0.04146937547164764</v>
      </c>
      <c r="O12" s="11">
        <v>1070367.76</v>
      </c>
      <c r="P12" s="142">
        <f t="shared" si="2"/>
        <v>-0.3495864067754553</v>
      </c>
      <c r="Q12" s="11">
        <f t="shared" si="3"/>
        <v>696.181740853307</v>
      </c>
    </row>
    <row r="13" spans="1:17" ht="13.5" customHeight="1" hidden="1" thickBot="1">
      <c r="A13" s="8" t="s">
        <v>30</v>
      </c>
      <c r="B13" s="16">
        <f>'[5]Izpl_pret'!B14</f>
        <v>8333874.249999999</v>
      </c>
      <c r="C13" s="16">
        <f>'[5]Izpl_pret'!$C14</f>
        <v>1640919</v>
      </c>
      <c r="D13" s="17"/>
      <c r="E13" s="16">
        <f>'[4]A.2'!$M18</f>
        <v>182146</v>
      </c>
      <c r="F13" s="17"/>
      <c r="G13" s="17"/>
      <c r="H13" s="17"/>
      <c r="I13" s="17"/>
      <c r="J13" s="17"/>
      <c r="K13" s="21"/>
      <c r="L13" s="17"/>
      <c r="M13" s="25">
        <f t="shared" si="0"/>
        <v>10156939.25</v>
      </c>
      <c r="N13" s="142">
        <f t="shared" si="1"/>
        <v>0.6050171997971387</v>
      </c>
      <c r="O13" s="11">
        <v>17587184.029999997</v>
      </c>
      <c r="P13" s="142">
        <f t="shared" si="2"/>
        <v>-0.4224806408647103</v>
      </c>
      <c r="Q13" s="11">
        <f t="shared" si="3"/>
        <v>10156.93925</v>
      </c>
    </row>
    <row r="14" spans="1:17" s="43" customFormat="1" ht="13.5" thickBot="1">
      <c r="A14" s="46" t="s">
        <v>23</v>
      </c>
      <c r="B14" s="18">
        <f>SUM(B7:B12)+B4</f>
        <v>8333874.25</v>
      </c>
      <c r="C14" s="18">
        <f aca="true" t="shared" si="4" ref="C14:M14">SUM(C7:C12)+C4</f>
        <v>1640919</v>
      </c>
      <c r="D14" s="18">
        <f t="shared" si="4"/>
        <v>2823023</v>
      </c>
      <c r="E14" s="18">
        <f t="shared" si="4"/>
        <v>384976.69</v>
      </c>
      <c r="F14" s="18">
        <f t="shared" si="4"/>
        <v>689332.6900000001</v>
      </c>
      <c r="G14" s="18">
        <f>SUM(G7:G12)+G4</f>
        <v>1188620.81</v>
      </c>
      <c r="H14" s="18">
        <f t="shared" si="4"/>
        <v>746012.51</v>
      </c>
      <c r="I14" s="18">
        <f>SUM(I7:I12)+I4</f>
        <v>48239.83</v>
      </c>
      <c r="J14" s="18">
        <f t="shared" si="4"/>
        <v>546511</v>
      </c>
      <c r="K14" s="18">
        <f>SUM(K7:K12)+K4</f>
        <v>346721.29000000004</v>
      </c>
      <c r="L14" s="18">
        <f t="shared" si="4"/>
        <v>39621</v>
      </c>
      <c r="M14" s="35">
        <f t="shared" si="4"/>
        <v>16787852.07</v>
      </c>
      <c r="N14" s="142">
        <f t="shared" si="1"/>
        <v>1</v>
      </c>
      <c r="O14" s="76">
        <f>O5+O6+O7+O8+O9+O10+O11+O12</f>
        <v>17587184.030000005</v>
      </c>
      <c r="P14" s="142">
        <f t="shared" si="2"/>
        <v>-0.04544968419256396</v>
      </c>
      <c r="Q14" s="11">
        <f t="shared" si="3"/>
        <v>16787.85207</v>
      </c>
    </row>
    <row r="15" spans="2:13" ht="12.7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7"/>
    </row>
    <row r="16" spans="2:13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6"/>
    </row>
    <row r="17" spans="1:13" ht="15.75">
      <c r="A17" s="47" t="s">
        <v>146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1">
    <mergeCell ref="A1:M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="55" zoomScaleNormal="55" zoomScaleSheetLayoutView="75" workbookViewId="0" topLeftCell="A1">
      <selection activeCell="N6" sqref="N6:N23"/>
    </sheetView>
  </sheetViews>
  <sheetFormatPr defaultColWidth="9.140625" defaultRowHeight="12.75"/>
  <cols>
    <col min="1" max="1" width="5.28125" style="66" customWidth="1"/>
    <col min="2" max="2" width="55.28125" style="66" customWidth="1"/>
    <col min="3" max="3" width="12.7109375" style="31" customWidth="1"/>
    <col min="4" max="4" width="15.28125" style="31" customWidth="1"/>
    <col min="5" max="5" width="12.7109375" style="31" customWidth="1"/>
    <col min="6" max="6" width="14.57421875" style="31" customWidth="1"/>
    <col min="7" max="11" width="12.7109375" style="31" customWidth="1"/>
    <col min="12" max="13" width="15.140625" style="31" customWidth="1"/>
    <col min="14" max="14" width="14.8515625" style="31" customWidth="1"/>
    <col min="15" max="16384" width="9.140625" style="31" customWidth="1"/>
  </cols>
  <sheetData>
    <row r="1" spans="2:14" ht="36.75" customHeight="1">
      <c r="B1" s="149" t="s">
        <v>166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2:14" ht="36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67"/>
    </row>
    <row r="3" spans="1:14" s="68" customFormat="1" ht="43.5" customHeight="1" thickBot="1">
      <c r="A3" s="150"/>
      <c r="B3" s="151"/>
      <c r="C3" s="156" t="s">
        <v>1</v>
      </c>
      <c r="D3" s="156"/>
      <c r="E3" s="156"/>
      <c r="F3" s="156"/>
      <c r="G3" s="156"/>
      <c r="H3" s="156"/>
      <c r="I3" s="156"/>
      <c r="J3" s="156"/>
      <c r="K3" s="156"/>
      <c r="L3" s="157" t="s">
        <v>2</v>
      </c>
      <c r="M3" s="158"/>
      <c r="N3" s="154" t="s">
        <v>23</v>
      </c>
    </row>
    <row r="4" spans="1:14" ht="60.75" customHeight="1" thickBot="1">
      <c r="A4" s="152"/>
      <c r="B4" s="153"/>
      <c r="C4" s="132" t="s">
        <v>22</v>
      </c>
      <c r="D4" s="132" t="s">
        <v>148</v>
      </c>
      <c r="E4" s="133" t="s">
        <v>149</v>
      </c>
      <c r="F4" s="133" t="s">
        <v>150</v>
      </c>
      <c r="G4" s="134" t="s">
        <v>151</v>
      </c>
      <c r="H4" s="133" t="s">
        <v>153</v>
      </c>
      <c r="I4" s="135" t="s">
        <v>155</v>
      </c>
      <c r="J4" s="133" t="s">
        <v>152</v>
      </c>
      <c r="K4" s="133" t="s">
        <v>154</v>
      </c>
      <c r="L4" s="80" t="s">
        <v>157</v>
      </c>
      <c r="M4" s="136" t="s">
        <v>156</v>
      </c>
      <c r="N4" s="155"/>
    </row>
    <row r="5" spans="1:14" ht="30" customHeight="1">
      <c r="A5" s="147" t="s">
        <v>31</v>
      </c>
      <c r="B5" s="148"/>
      <c r="C5" s="112"/>
      <c r="D5" s="79"/>
      <c r="E5" s="79"/>
      <c r="F5" s="79"/>
      <c r="G5" s="79"/>
      <c r="H5" s="79"/>
      <c r="I5" s="79"/>
      <c r="J5" s="79"/>
      <c r="K5" s="79"/>
      <c r="L5" s="79"/>
      <c r="M5" s="79"/>
      <c r="N5" s="69"/>
    </row>
    <row r="6" spans="1:14" ht="15.75">
      <c r="A6" s="2" t="s">
        <v>10</v>
      </c>
      <c r="B6" s="116" t="s">
        <v>32</v>
      </c>
      <c r="C6" s="113">
        <f>'[5]Balans_1'!C6</f>
        <v>11</v>
      </c>
      <c r="D6" s="29">
        <f>'[5]Balans_1'!D6</f>
        <v>37</v>
      </c>
      <c r="E6" s="29">
        <f>'[5]Balans_1'!E6</f>
        <v>2</v>
      </c>
      <c r="F6" s="29">
        <f>'[5]Balans_1'!F6</f>
        <v>3</v>
      </c>
      <c r="G6" s="29">
        <f>'[5]Balans_1'!G6</f>
        <v>16</v>
      </c>
      <c r="H6" s="29">
        <f>'[5]Balans_1'!H6</f>
        <v>2</v>
      </c>
      <c r="I6" s="29">
        <f>'[5]Balans_1'!I6</f>
        <v>21</v>
      </c>
      <c r="J6" s="29">
        <f>'[5]Balans_1'!J6</f>
        <v>0</v>
      </c>
      <c r="K6" s="29">
        <f>'[5]Balans_1'!K6</f>
        <v>0</v>
      </c>
      <c r="L6" s="29">
        <f>'[5]Balans_1'!L6</f>
        <v>2</v>
      </c>
      <c r="M6" s="29">
        <f>'[5]Balans_1'!M6</f>
        <v>1</v>
      </c>
      <c r="N6" s="70">
        <f aca="true" t="shared" si="0" ref="N6:N13">SUM(C6:M6)</f>
        <v>95</v>
      </c>
    </row>
    <row r="7" spans="1:14" ht="15.75">
      <c r="A7" s="3" t="s">
        <v>11</v>
      </c>
      <c r="B7" s="117" t="s">
        <v>33</v>
      </c>
      <c r="C7" s="113">
        <f>'[5]Balans_1'!C7</f>
        <v>108555</v>
      </c>
      <c r="D7" s="29">
        <f>'[5]Balans_1'!D7</f>
        <v>58800</v>
      </c>
      <c r="E7" s="29">
        <f>'[5]Balans_1'!E7</f>
        <v>7318</v>
      </c>
      <c r="F7" s="29">
        <f>'[5]Balans_1'!F7</f>
        <v>12373</v>
      </c>
      <c r="G7" s="29">
        <f>'[5]Balans_1'!G7</f>
        <v>7070</v>
      </c>
      <c r="H7" s="29">
        <f>'[5]Balans_1'!H7</f>
        <v>3761</v>
      </c>
      <c r="I7" s="29">
        <f>'[5]Balans_1'!I7</f>
        <v>2638</v>
      </c>
      <c r="J7" s="29">
        <f>'[5]Balans_1'!J7</f>
        <v>15170</v>
      </c>
      <c r="K7" s="29">
        <f>'[5]Balans_1'!K7</f>
        <v>2277</v>
      </c>
      <c r="L7" s="29">
        <f>'[5]Balans_1'!L7</f>
        <v>211</v>
      </c>
      <c r="M7" s="29">
        <f>'[5]Balans_1'!M7</f>
        <v>2785</v>
      </c>
      <c r="N7" s="70">
        <f t="shared" si="0"/>
        <v>220958</v>
      </c>
    </row>
    <row r="8" spans="1:14" ht="42.75">
      <c r="A8" s="4" t="s">
        <v>12</v>
      </c>
      <c r="B8" s="118" t="s">
        <v>34</v>
      </c>
      <c r="C8" s="113">
        <f>'[5]Balans_1'!C8</f>
        <v>16142</v>
      </c>
      <c r="D8" s="29">
        <f>'[5]Balans_1'!D8</f>
        <v>94</v>
      </c>
      <c r="E8" s="29">
        <f>'[5]Balans_1'!E8</f>
        <v>512</v>
      </c>
      <c r="F8" s="29">
        <f>'[5]Balans_1'!F8</f>
        <v>0</v>
      </c>
      <c r="G8" s="29">
        <f>'[5]Balans_1'!G8</f>
        <v>0</v>
      </c>
      <c r="H8" s="29">
        <f>'[5]Balans_1'!H8</f>
        <v>0</v>
      </c>
      <c r="I8" s="29">
        <f>'[5]Balans_1'!I8</f>
        <v>0</v>
      </c>
      <c r="J8" s="29">
        <f>'[5]Balans_1'!J8</f>
        <v>0</v>
      </c>
      <c r="K8" s="29">
        <f>'[5]Balans_1'!K8</f>
        <v>0</v>
      </c>
      <c r="L8" s="29">
        <f>'[5]Balans_1'!L8</f>
        <v>0</v>
      </c>
      <c r="M8" s="29">
        <f>'[5]Balans_1'!M8</f>
        <v>0</v>
      </c>
      <c r="N8" s="70">
        <f t="shared" si="0"/>
        <v>16748</v>
      </c>
    </row>
    <row r="9" spans="1:14" ht="15.75">
      <c r="A9" s="3" t="s">
        <v>13</v>
      </c>
      <c r="B9" s="117" t="s">
        <v>35</v>
      </c>
      <c r="C9" s="113">
        <f>'[5]Balans_1'!C9</f>
        <v>11501</v>
      </c>
      <c r="D9" s="29">
        <f>'[5]Balans_1'!D9</f>
        <v>31</v>
      </c>
      <c r="E9" s="29">
        <f>'[5]Balans_1'!E9</f>
        <v>5129</v>
      </c>
      <c r="F9" s="29">
        <f>'[5]Balans_1'!F9</f>
        <v>484</v>
      </c>
      <c r="G9" s="29">
        <f>'[5]Balans_1'!G9</f>
        <v>1682</v>
      </c>
      <c r="H9" s="29">
        <f>'[5]Balans_1'!H9</f>
        <v>1534</v>
      </c>
      <c r="I9" s="29">
        <f>'[5]Balans_1'!I9</f>
        <v>518</v>
      </c>
      <c r="J9" s="29">
        <f>'[5]Balans_1'!J9</f>
        <v>763</v>
      </c>
      <c r="K9" s="29">
        <f>'[5]Balans_1'!K9</f>
        <v>5524</v>
      </c>
      <c r="L9" s="29">
        <f>'[5]Balans_1'!L9</f>
        <v>184</v>
      </c>
      <c r="M9" s="29">
        <f>'[5]Balans_1'!M9</f>
        <v>131</v>
      </c>
      <c r="N9" s="70">
        <f t="shared" si="0"/>
        <v>27481</v>
      </c>
    </row>
    <row r="10" spans="1:14" ht="15.75">
      <c r="A10" s="3" t="s">
        <v>14</v>
      </c>
      <c r="B10" s="117" t="s">
        <v>36</v>
      </c>
      <c r="C10" s="113">
        <f>'[5]Balans_1'!C10</f>
        <v>15178</v>
      </c>
      <c r="D10" s="29">
        <f>'[5]Balans_1'!D10</f>
        <v>2484</v>
      </c>
      <c r="E10" s="29">
        <f>'[5]Balans_1'!E10</f>
        <v>511</v>
      </c>
      <c r="F10" s="29">
        <f>'[5]Balans_1'!F10</f>
        <v>5575</v>
      </c>
      <c r="G10" s="29">
        <f>'[5]Balans_1'!G10</f>
        <v>1951</v>
      </c>
      <c r="H10" s="29">
        <f>'[5]Balans_1'!H10</f>
        <v>952</v>
      </c>
      <c r="I10" s="29">
        <f>'[5]Balans_1'!I10</f>
        <v>1825</v>
      </c>
      <c r="J10" s="29">
        <f>'[5]Balans_1'!J10</f>
        <v>984</v>
      </c>
      <c r="K10" s="29">
        <f>'[5]Balans_1'!K10</f>
        <v>227</v>
      </c>
      <c r="L10" s="29">
        <f>'[5]Balans_1'!L10</f>
        <v>171</v>
      </c>
      <c r="M10" s="29">
        <f>'[5]Balans_1'!M10</f>
        <v>47</v>
      </c>
      <c r="N10" s="70">
        <f t="shared" si="0"/>
        <v>29905</v>
      </c>
    </row>
    <row r="11" spans="1:14" ht="39" customHeight="1">
      <c r="A11" s="3" t="s">
        <v>15</v>
      </c>
      <c r="B11" s="117" t="s">
        <v>37</v>
      </c>
      <c r="C11" s="113">
        <f>'[5]Balans_1'!C11</f>
        <v>1584</v>
      </c>
      <c r="D11" s="29">
        <f>'[5]Balans_1'!D11</f>
        <v>14118</v>
      </c>
      <c r="E11" s="29">
        <f>'[5]Balans_1'!E11</f>
        <v>199</v>
      </c>
      <c r="F11" s="29">
        <f>'[5]Balans_1'!F11</f>
        <v>35</v>
      </c>
      <c r="G11" s="29">
        <f>'[5]Balans_1'!G11</f>
        <v>911</v>
      </c>
      <c r="H11" s="29">
        <f>'[5]Balans_1'!H11</f>
        <v>1</v>
      </c>
      <c r="I11" s="29">
        <f>'[5]Balans_1'!I11</f>
        <v>4</v>
      </c>
      <c r="J11" s="29">
        <f>'[5]Balans_1'!J11</f>
        <v>5</v>
      </c>
      <c r="K11" s="29">
        <f>'[5]Balans_1'!K11</f>
        <v>19</v>
      </c>
      <c r="L11" s="29">
        <f>'[5]Balans_1'!L11</f>
        <v>0</v>
      </c>
      <c r="M11" s="29">
        <f>'[5]Balans_1'!M11</f>
        <v>0</v>
      </c>
      <c r="N11" s="70">
        <f t="shared" si="0"/>
        <v>16876</v>
      </c>
    </row>
    <row r="12" spans="1:14" ht="15.75">
      <c r="A12" s="3"/>
      <c r="B12" s="117" t="s">
        <v>38</v>
      </c>
      <c r="C12" s="113">
        <f>'[5]Balans_1'!C12</f>
        <v>152971</v>
      </c>
      <c r="D12" s="29">
        <f>'[5]Balans_1'!D12</f>
        <v>75564</v>
      </c>
      <c r="E12" s="29">
        <f>'[5]Balans_1'!E12</f>
        <v>13671</v>
      </c>
      <c r="F12" s="29">
        <f>'[5]Balans_1'!F12</f>
        <v>18470</v>
      </c>
      <c r="G12" s="29">
        <f>'[5]Balans_1'!G12</f>
        <v>11630</v>
      </c>
      <c r="H12" s="29">
        <f>'[5]Balans_1'!H12</f>
        <v>6250</v>
      </c>
      <c r="I12" s="29">
        <f>'[5]Balans_1'!I12</f>
        <v>5006</v>
      </c>
      <c r="J12" s="29">
        <f>'[5]Balans_1'!J12</f>
        <v>16922</v>
      </c>
      <c r="K12" s="29">
        <f>'[5]Balans_1'!K12</f>
        <v>8047</v>
      </c>
      <c r="L12" s="29">
        <f>'[5]Balans_1'!L12</f>
        <v>568</v>
      </c>
      <c r="M12" s="29">
        <f>'[5]Balans_1'!M12</f>
        <v>2964</v>
      </c>
      <c r="N12" s="70">
        <f t="shared" si="0"/>
        <v>312063</v>
      </c>
    </row>
    <row r="13" spans="1:14" ht="15.75">
      <c r="A13" s="3" t="s">
        <v>39</v>
      </c>
      <c r="B13" s="117" t="s">
        <v>16</v>
      </c>
      <c r="C13" s="113">
        <f>'[5]Balans_1'!C13</f>
        <v>13665</v>
      </c>
      <c r="D13" s="29">
        <f>'[5]Balans_1'!D13</f>
        <v>0</v>
      </c>
      <c r="E13" s="29">
        <f>'[5]Balans_1'!E13</f>
        <v>0</v>
      </c>
      <c r="F13" s="29">
        <f>'[5]Balans_1'!F13</f>
        <v>0</v>
      </c>
      <c r="G13" s="29">
        <f>'[5]Balans_1'!G13</f>
        <v>10</v>
      </c>
      <c r="H13" s="29">
        <f>'[5]Balans_1'!H13</f>
        <v>69</v>
      </c>
      <c r="I13" s="29">
        <f>'[5]Balans_1'!I13</f>
        <v>0</v>
      </c>
      <c r="J13" s="29">
        <f>'[5]Balans_1'!J13</f>
        <v>0</v>
      </c>
      <c r="K13" s="29">
        <f>'[5]Balans_1'!K13</f>
        <v>0</v>
      </c>
      <c r="L13" s="29">
        <f>'[5]Balans_1'!L13</f>
        <v>0</v>
      </c>
      <c r="M13" s="29">
        <f>'[5]Balans_1'!M13</f>
        <v>400</v>
      </c>
      <c r="N13" s="70">
        <f t="shared" si="0"/>
        <v>14144</v>
      </c>
    </row>
    <row r="14" spans="1:14" ht="30" customHeight="1">
      <c r="A14" s="145" t="s">
        <v>40</v>
      </c>
      <c r="B14" s="146"/>
      <c r="C14" s="114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</row>
    <row r="15" spans="1:14" s="43" customFormat="1" ht="15.75">
      <c r="A15" s="5" t="s">
        <v>10</v>
      </c>
      <c r="B15" s="119" t="s">
        <v>41</v>
      </c>
      <c r="C15" s="113">
        <f>'[5]Balans_1'!C15</f>
        <v>84439</v>
      </c>
      <c r="D15" s="29">
        <f>'[5]Balans_1'!D15</f>
        <v>15030</v>
      </c>
      <c r="E15" s="29">
        <f>'[5]Balans_1'!E15</f>
        <v>6467</v>
      </c>
      <c r="F15" s="29">
        <f>'[5]Balans_1'!F15</f>
        <v>5025</v>
      </c>
      <c r="G15" s="29">
        <f>'[5]Balans_1'!G15</f>
        <v>5931</v>
      </c>
      <c r="H15" s="29">
        <f>'[5]Balans_1'!H15</f>
        <v>2475</v>
      </c>
      <c r="I15" s="29">
        <f>'[5]Balans_1'!I15</f>
        <v>2937</v>
      </c>
      <c r="J15" s="29">
        <f>'[5]Balans_1'!J15</f>
        <v>5944</v>
      </c>
      <c r="K15" s="29">
        <f>'[5]Balans_1'!K15</f>
        <v>5185</v>
      </c>
      <c r="L15" s="29">
        <f>'[5]Balans_1'!L15</f>
        <v>302</v>
      </c>
      <c r="M15" s="29">
        <f>'[5]Balans_1'!M15</f>
        <v>671</v>
      </c>
      <c r="N15" s="70">
        <f aca="true" t="shared" si="1" ref="N15:N23">SUM(C15:M15)</f>
        <v>134406</v>
      </c>
    </row>
    <row r="16" spans="1:14" ht="15.75">
      <c r="A16" s="3" t="s">
        <v>11</v>
      </c>
      <c r="B16" s="117" t="s">
        <v>42</v>
      </c>
      <c r="C16" s="113">
        <f>'[5]Balans_1'!C16</f>
        <v>0</v>
      </c>
      <c r="D16" s="29">
        <f>'[5]Balans_1'!D16</f>
        <v>0</v>
      </c>
      <c r="E16" s="29">
        <f>'[5]Balans_1'!E16</f>
        <v>0</v>
      </c>
      <c r="F16" s="29">
        <f>'[5]Balans_1'!F16</f>
        <v>0</v>
      </c>
      <c r="G16" s="29">
        <f>'[5]Balans_1'!G16</f>
        <v>0</v>
      </c>
      <c r="H16" s="29">
        <f>'[5]Balans_1'!H16</f>
        <v>0</v>
      </c>
      <c r="I16" s="29">
        <f>'[5]Balans_1'!I16</f>
        <v>0</v>
      </c>
      <c r="J16" s="29">
        <f>'[5]Balans_1'!J16</f>
        <v>0</v>
      </c>
      <c r="K16" s="29">
        <f>'[5]Balans_1'!K16</f>
        <v>0</v>
      </c>
      <c r="L16" s="29">
        <f>'[5]Balans_1'!L16</f>
        <v>0</v>
      </c>
      <c r="M16" s="29">
        <f>'[5]Balans_1'!M16</f>
        <v>0</v>
      </c>
      <c r="N16" s="70">
        <f t="shared" si="1"/>
        <v>0</v>
      </c>
    </row>
    <row r="17" spans="1:14" ht="15.75">
      <c r="A17" s="3" t="s">
        <v>12</v>
      </c>
      <c r="B17" s="117" t="s">
        <v>43</v>
      </c>
      <c r="C17" s="113">
        <f>'[5]Balans_1'!C17</f>
        <v>48446</v>
      </c>
      <c r="D17" s="29">
        <f>'[5]Balans_1'!D17</f>
        <v>57273</v>
      </c>
      <c r="E17" s="29">
        <f>'[5]Balans_1'!E17</f>
        <v>4378</v>
      </c>
      <c r="F17" s="29">
        <f>'[5]Balans_1'!F17</f>
        <v>12303</v>
      </c>
      <c r="G17" s="29">
        <f>'[5]Balans_1'!G17</f>
        <v>4620</v>
      </c>
      <c r="H17" s="29">
        <f>'[5]Balans_1'!H17</f>
        <v>3503</v>
      </c>
      <c r="I17" s="29">
        <f>'[5]Balans_1'!I17</f>
        <v>2043</v>
      </c>
      <c r="J17" s="29">
        <f>'[5]Balans_1'!J17</f>
        <v>9193</v>
      </c>
      <c r="K17" s="29">
        <f>'[5]Balans_1'!K17</f>
        <v>2441</v>
      </c>
      <c r="L17" s="29">
        <f>'[5]Balans_1'!L17</f>
        <v>128</v>
      </c>
      <c r="M17" s="29">
        <f>'[5]Balans_1'!M17</f>
        <v>2186</v>
      </c>
      <c r="N17" s="70">
        <f t="shared" si="1"/>
        <v>146514</v>
      </c>
    </row>
    <row r="18" spans="1:14" ht="42.75">
      <c r="A18" s="4" t="s">
        <v>13</v>
      </c>
      <c r="B18" s="118" t="s">
        <v>44</v>
      </c>
      <c r="C18" s="113">
        <f>'[5]Balans_1'!C18</f>
        <v>18648</v>
      </c>
      <c r="D18" s="29">
        <f>'[5]Balans_1'!D18</f>
        <v>94</v>
      </c>
      <c r="E18" s="29">
        <f>'[5]Balans_1'!E18</f>
        <v>512</v>
      </c>
      <c r="F18" s="29">
        <f>'[5]Balans_1'!F18</f>
        <v>0</v>
      </c>
      <c r="G18" s="29">
        <f>'[5]Balans_1'!G18</f>
        <v>0</v>
      </c>
      <c r="H18" s="29">
        <f>'[5]Balans_1'!H18</f>
        <v>0</v>
      </c>
      <c r="I18" s="29">
        <f>'[5]Balans_1'!I18</f>
        <v>0</v>
      </c>
      <c r="J18" s="29">
        <f>'[5]Balans_1'!J18</f>
        <v>0</v>
      </c>
      <c r="K18" s="29">
        <f>'[5]Balans_1'!K18</f>
        <v>0</v>
      </c>
      <c r="L18" s="29">
        <f>'[5]Balans_1'!L18</f>
        <v>0</v>
      </c>
      <c r="M18" s="29">
        <f>'[5]Balans_1'!M18</f>
        <v>87</v>
      </c>
      <c r="N18" s="70">
        <f t="shared" si="1"/>
        <v>19341</v>
      </c>
    </row>
    <row r="19" spans="1:14" ht="31.5">
      <c r="A19" s="3" t="s">
        <v>14</v>
      </c>
      <c r="B19" s="117" t="s">
        <v>45</v>
      </c>
      <c r="C19" s="113">
        <f>'[5]Balans_1'!C19</f>
        <v>0</v>
      </c>
      <c r="D19" s="29">
        <f>'[5]Balans_1'!D19</f>
        <v>1</v>
      </c>
      <c r="E19" s="29">
        <f>'[5]Balans_1'!E19</f>
        <v>0</v>
      </c>
      <c r="F19" s="29">
        <f>'[5]Balans_1'!F19</f>
        <v>0</v>
      </c>
      <c r="G19" s="29">
        <f>'[5]Balans_1'!G19</f>
        <v>0</v>
      </c>
      <c r="H19" s="29">
        <f>'[5]Balans_1'!H19</f>
        <v>0</v>
      </c>
      <c r="I19" s="29">
        <f>'[5]Balans_1'!I19</f>
        <v>0</v>
      </c>
      <c r="J19" s="29">
        <f>'[5]Balans_1'!J19</f>
        <v>3</v>
      </c>
      <c r="K19" s="29">
        <f>'[5]Balans_1'!K19</f>
        <v>0</v>
      </c>
      <c r="L19" s="29">
        <f>'[5]Balans_1'!L19</f>
        <v>0</v>
      </c>
      <c r="M19" s="29">
        <f>'[5]Balans_1'!M19</f>
        <v>0</v>
      </c>
      <c r="N19" s="70">
        <f t="shared" si="1"/>
        <v>4</v>
      </c>
    </row>
    <row r="20" spans="1:14" s="43" customFormat="1" ht="15.75">
      <c r="A20" s="3" t="s">
        <v>15</v>
      </c>
      <c r="B20" s="117" t="s">
        <v>46</v>
      </c>
      <c r="C20" s="113">
        <f>'[5]Balans_1'!C20</f>
        <v>1438</v>
      </c>
      <c r="D20" s="29">
        <f>'[5]Balans_1'!D20</f>
        <v>3088</v>
      </c>
      <c r="E20" s="29">
        <f>'[5]Balans_1'!E20</f>
        <v>2314</v>
      </c>
      <c r="F20" s="29">
        <f>'[5]Balans_1'!F20</f>
        <v>1142</v>
      </c>
      <c r="G20" s="29">
        <f>'[5]Balans_1'!G20</f>
        <v>1079</v>
      </c>
      <c r="H20" s="29">
        <f>'[5]Balans_1'!H20</f>
        <v>272</v>
      </c>
      <c r="I20" s="29">
        <f>'[5]Balans_1'!I20</f>
        <v>26</v>
      </c>
      <c r="J20" s="29">
        <f>'[5]Balans_1'!J20</f>
        <v>1782</v>
      </c>
      <c r="K20" s="29">
        <f>'[5]Balans_1'!K20</f>
        <v>421</v>
      </c>
      <c r="L20" s="29">
        <f>'[5]Balans_1'!L20</f>
        <v>135</v>
      </c>
      <c r="M20" s="29">
        <f>'[5]Balans_1'!M20</f>
        <v>20</v>
      </c>
      <c r="N20" s="70">
        <f t="shared" si="1"/>
        <v>11717</v>
      </c>
    </row>
    <row r="21" spans="1:14" ht="31.5">
      <c r="A21" s="3" t="s">
        <v>39</v>
      </c>
      <c r="B21" s="120" t="s">
        <v>47</v>
      </c>
      <c r="C21" s="113">
        <f>'[5]Balans_1'!C21</f>
        <v>0</v>
      </c>
      <c r="D21" s="29">
        <f>'[5]Balans_1'!D21</f>
        <v>78</v>
      </c>
      <c r="E21" s="29">
        <f>'[5]Balans_1'!E21</f>
        <v>0</v>
      </c>
      <c r="F21" s="29">
        <f>'[5]Balans_1'!F21</f>
        <v>0</v>
      </c>
      <c r="G21" s="29">
        <f>'[5]Balans_1'!G21</f>
        <v>0</v>
      </c>
      <c r="H21" s="29">
        <f>'[5]Balans_1'!H21</f>
        <v>0</v>
      </c>
      <c r="I21" s="29">
        <f>'[5]Balans_1'!I21</f>
        <v>0</v>
      </c>
      <c r="J21" s="29">
        <f>'[5]Balans_1'!J21</f>
        <v>0</v>
      </c>
      <c r="K21" s="29">
        <f>'[5]Balans_1'!K21</f>
        <v>0</v>
      </c>
      <c r="L21" s="29">
        <f>'[5]Balans_1'!L21</f>
        <v>3</v>
      </c>
      <c r="M21" s="29">
        <f>'[5]Balans_1'!M21</f>
        <v>0</v>
      </c>
      <c r="N21" s="70">
        <f t="shared" si="1"/>
        <v>81</v>
      </c>
    </row>
    <row r="22" spans="1:14" ht="15.75">
      <c r="A22" s="71"/>
      <c r="B22" s="120" t="s">
        <v>48</v>
      </c>
      <c r="C22" s="113">
        <f>'[5]Balans_1'!C22</f>
        <v>152971</v>
      </c>
      <c r="D22" s="29">
        <f>'[5]Balans_1'!D22</f>
        <v>75564</v>
      </c>
      <c r="E22" s="29">
        <f>'[5]Balans_1'!E22</f>
        <v>13671</v>
      </c>
      <c r="F22" s="29">
        <f>'[5]Balans_1'!F22</f>
        <v>18470</v>
      </c>
      <c r="G22" s="29">
        <f>'[5]Balans_1'!G22</f>
        <v>11630</v>
      </c>
      <c r="H22" s="29">
        <f>'[5]Balans_1'!H22</f>
        <v>6250</v>
      </c>
      <c r="I22" s="29">
        <f>'[5]Balans_1'!I22</f>
        <v>5006</v>
      </c>
      <c r="J22" s="29">
        <f>'[5]Balans_1'!J22</f>
        <v>16922</v>
      </c>
      <c r="K22" s="29">
        <f>'[5]Balans_1'!K22</f>
        <v>8047</v>
      </c>
      <c r="L22" s="29">
        <f>'[5]Balans_1'!L22</f>
        <v>568</v>
      </c>
      <c r="M22" s="29">
        <f>'[5]Balans_1'!M22</f>
        <v>2964</v>
      </c>
      <c r="N22" s="70">
        <f t="shared" si="1"/>
        <v>312063</v>
      </c>
    </row>
    <row r="23" spans="1:14" ht="16.5" thickBot="1">
      <c r="A23" s="72" t="s">
        <v>49</v>
      </c>
      <c r="B23" s="121" t="s">
        <v>17</v>
      </c>
      <c r="C23" s="115">
        <f>'[5]Balans_1'!C23</f>
        <v>13665</v>
      </c>
      <c r="D23" s="73">
        <f>'[5]Balans_1'!D23</f>
        <v>0</v>
      </c>
      <c r="E23" s="73">
        <f>'[5]Balans_1'!E23</f>
        <v>0</v>
      </c>
      <c r="F23" s="73">
        <f>'[5]Balans_1'!F23</f>
        <v>0</v>
      </c>
      <c r="G23" s="73">
        <f>'[5]Balans_1'!G23</f>
        <v>10</v>
      </c>
      <c r="H23" s="73">
        <f>'[5]Balans_1'!H23</f>
        <v>69</v>
      </c>
      <c r="I23" s="73">
        <f>'[5]Balans_1'!I23</f>
        <v>0</v>
      </c>
      <c r="J23" s="73">
        <f>'[5]Balans_1'!J23</f>
        <v>0</v>
      </c>
      <c r="K23" s="73">
        <f>'[5]Balans_1'!K23</f>
        <v>0</v>
      </c>
      <c r="L23" s="73">
        <f>'[5]Balans_1'!L23</f>
        <v>0</v>
      </c>
      <c r="M23" s="73">
        <f>'[5]Balans_1'!M23</f>
        <v>400</v>
      </c>
      <c r="N23" s="74">
        <f t="shared" si="1"/>
        <v>14144</v>
      </c>
    </row>
    <row r="24" spans="3:14" ht="21" customHeight="1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2" ht="18.75">
      <c r="A25" s="75"/>
      <c r="B25" s="47" t="s">
        <v>146</v>
      </c>
    </row>
  </sheetData>
  <mergeCells count="7">
    <mergeCell ref="A14:B14"/>
    <mergeCell ref="A5:B5"/>
    <mergeCell ref="B1:N1"/>
    <mergeCell ref="A3:B4"/>
    <mergeCell ref="N3:N4"/>
    <mergeCell ref="C3:K3"/>
    <mergeCell ref="L3:M3"/>
  </mergeCells>
  <printOptions/>
  <pageMargins left="0.5905511811023623" right="0" top="0" bottom="0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zoomScale="130" zoomScaleNormal="130" zoomScaleSheetLayoutView="115" workbookViewId="0" topLeftCell="H34">
      <selection activeCell="N40" sqref="N40"/>
    </sheetView>
  </sheetViews>
  <sheetFormatPr defaultColWidth="9.140625" defaultRowHeight="12.75"/>
  <cols>
    <col min="1" max="1" width="4.00390625" style="49" customWidth="1"/>
    <col min="2" max="2" width="44.8515625" style="49" customWidth="1"/>
    <col min="3" max="13" width="12.7109375" style="49" customWidth="1"/>
    <col min="14" max="14" width="10.28125" style="49" customWidth="1"/>
    <col min="15" max="16384" width="9.140625" style="49" customWidth="1"/>
  </cols>
  <sheetData>
    <row r="1" spans="2:14" ht="15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s="48" customFormat="1" ht="18.75">
      <c r="A2" s="159" t="s">
        <v>164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30" customHeight="1" thickBot="1">
      <c r="A3" s="52"/>
      <c r="B3" s="53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0" t="s">
        <v>6</v>
      </c>
    </row>
    <row r="4" spans="1:14" s="56" customFormat="1" ht="51.75" thickBot="1">
      <c r="A4" s="83"/>
      <c r="B4" s="130"/>
      <c r="C4" s="80" t="s">
        <v>22</v>
      </c>
      <c r="D4" s="80" t="s">
        <v>148</v>
      </c>
      <c r="E4" s="122" t="s">
        <v>149</v>
      </c>
      <c r="F4" s="122" t="s">
        <v>150</v>
      </c>
      <c r="G4" s="123" t="s">
        <v>151</v>
      </c>
      <c r="H4" s="122" t="s">
        <v>153</v>
      </c>
      <c r="I4" s="124" t="s">
        <v>155</v>
      </c>
      <c r="J4" s="122" t="s">
        <v>152</v>
      </c>
      <c r="K4" s="122" t="s">
        <v>154</v>
      </c>
      <c r="L4" s="125" t="s">
        <v>157</v>
      </c>
      <c r="M4" s="124" t="s">
        <v>156</v>
      </c>
      <c r="N4" s="131" t="s">
        <v>3</v>
      </c>
    </row>
    <row r="5" spans="1:14" s="58" customFormat="1" ht="15.75">
      <c r="A5" s="84"/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9"/>
    </row>
    <row r="6" spans="1:14" s="14" customFormat="1" ht="17.25" customHeight="1">
      <c r="A6" s="85" t="s">
        <v>7</v>
      </c>
      <c r="B6" s="100" t="s">
        <v>50</v>
      </c>
      <c r="C6" s="97"/>
      <c r="D6" s="1"/>
      <c r="E6" s="1"/>
      <c r="F6" s="1"/>
      <c r="G6" s="1"/>
      <c r="H6" s="1"/>
      <c r="I6" s="1"/>
      <c r="J6" s="1"/>
      <c r="K6" s="57"/>
      <c r="L6" s="1"/>
      <c r="M6" s="1"/>
      <c r="N6" s="37"/>
    </row>
    <row r="7" spans="1:14" s="60" customFormat="1" ht="15.75">
      <c r="A7" s="86" t="s">
        <v>51</v>
      </c>
      <c r="B7" s="101" t="s">
        <v>52</v>
      </c>
      <c r="C7" s="97">
        <f>'[5]Otchet'!C7</f>
        <v>0</v>
      </c>
      <c r="D7" s="1">
        <f>'[5]Otchet'!D7</f>
        <v>0</v>
      </c>
      <c r="E7" s="1">
        <f>'[5]Otchet'!E7</f>
        <v>0</v>
      </c>
      <c r="F7" s="1">
        <f>'[5]Otchet'!F7</f>
        <v>0</v>
      </c>
      <c r="G7" s="1">
        <f>'[5]Otchet'!G7</f>
        <v>0</v>
      </c>
      <c r="H7" s="1">
        <f>'[5]Otchet'!H7</f>
        <v>0</v>
      </c>
      <c r="I7" s="1">
        <f>'[5]Otchet'!I7</f>
        <v>0</v>
      </c>
      <c r="J7" s="1">
        <f>'[5]Otchet'!J7</f>
        <v>0</v>
      </c>
      <c r="K7" s="1">
        <f>'[5]Otchet'!K7</f>
        <v>0</v>
      </c>
      <c r="L7" s="1">
        <f>'[5]Otchet'!L7</f>
        <v>0</v>
      </c>
      <c r="M7" s="1">
        <f>'[5]Otchet'!M7</f>
        <v>0</v>
      </c>
      <c r="N7" s="59">
        <f aca="true" t="shared" si="0" ref="N7:N37">SUM(C7:M7)</f>
        <v>0</v>
      </c>
    </row>
    <row r="8" spans="1:14" s="28" customFormat="1" ht="15.75">
      <c r="A8" s="87" t="s">
        <v>53</v>
      </c>
      <c r="B8" s="102" t="s">
        <v>54</v>
      </c>
      <c r="C8" s="97">
        <f>'[5]Otchet'!C8</f>
        <v>0</v>
      </c>
      <c r="D8" s="1">
        <f>'[5]Otchet'!D8</f>
        <v>0</v>
      </c>
      <c r="E8" s="1">
        <f>'[5]Otchet'!E8</f>
        <v>0</v>
      </c>
      <c r="F8" s="1">
        <f>'[5]Otchet'!F8</f>
        <v>0</v>
      </c>
      <c r="G8" s="1">
        <f>'[5]Otchet'!G8</f>
        <v>0</v>
      </c>
      <c r="H8" s="1">
        <f>'[5]Otchet'!H8</f>
        <v>0</v>
      </c>
      <c r="I8" s="1">
        <f>'[5]Otchet'!I8</f>
        <v>0</v>
      </c>
      <c r="J8" s="1">
        <f>'[5]Otchet'!J8</f>
        <v>0</v>
      </c>
      <c r="K8" s="1">
        <f>'[5]Otchet'!K8</f>
        <v>0</v>
      </c>
      <c r="L8" s="1">
        <f>'[5]Otchet'!L8</f>
        <v>0</v>
      </c>
      <c r="M8" s="1">
        <f>'[5]Otchet'!M8</f>
        <v>0</v>
      </c>
      <c r="N8" s="59">
        <f t="shared" si="0"/>
        <v>0</v>
      </c>
    </row>
    <row r="9" spans="1:14" s="28" customFormat="1" ht="15.75">
      <c r="A9" s="87" t="s">
        <v>55</v>
      </c>
      <c r="B9" s="102" t="s">
        <v>56</v>
      </c>
      <c r="C9" s="97">
        <f>'[5]Otchet'!C9</f>
        <v>0</v>
      </c>
      <c r="D9" s="1">
        <f>'[5]Otchet'!D9</f>
        <v>0</v>
      </c>
      <c r="E9" s="1">
        <f>'[5]Otchet'!E9</f>
        <v>0</v>
      </c>
      <c r="F9" s="1">
        <f>'[5]Otchet'!F9</f>
        <v>0</v>
      </c>
      <c r="G9" s="1">
        <f>'[5]Otchet'!G9</f>
        <v>0</v>
      </c>
      <c r="H9" s="1">
        <f>'[5]Otchet'!H9</f>
        <v>0</v>
      </c>
      <c r="I9" s="1">
        <f>'[5]Otchet'!I9</f>
        <v>0</v>
      </c>
      <c r="J9" s="1">
        <f>'[5]Otchet'!J9</f>
        <v>0</v>
      </c>
      <c r="K9" s="1">
        <f>'[5]Otchet'!K9</f>
        <v>0</v>
      </c>
      <c r="L9" s="1">
        <f>'[5]Otchet'!L9</f>
        <v>0</v>
      </c>
      <c r="M9" s="1">
        <f>'[5]Otchet'!M9</f>
        <v>0</v>
      </c>
      <c r="N9" s="59">
        <f t="shared" si="0"/>
        <v>0</v>
      </c>
    </row>
    <row r="10" spans="1:14" s="28" customFormat="1" ht="15.75">
      <c r="A10" s="87" t="s">
        <v>57</v>
      </c>
      <c r="B10" s="101" t="s">
        <v>58</v>
      </c>
      <c r="C10" s="97">
        <f>'[5]Otchet'!C10</f>
        <v>0</v>
      </c>
      <c r="D10" s="1">
        <f>'[5]Otchet'!D10</f>
        <v>0</v>
      </c>
      <c r="E10" s="1">
        <f>'[5]Otchet'!E10</f>
        <v>0</v>
      </c>
      <c r="F10" s="1">
        <f>'[5]Otchet'!F10</f>
        <v>0</v>
      </c>
      <c r="G10" s="1">
        <f>'[5]Otchet'!G10</f>
        <v>0</v>
      </c>
      <c r="H10" s="1">
        <f>'[5]Otchet'!H10</f>
        <v>0</v>
      </c>
      <c r="I10" s="1">
        <f>'[5]Otchet'!I10</f>
        <v>0</v>
      </c>
      <c r="J10" s="1">
        <f>'[5]Otchet'!J10</f>
        <v>0</v>
      </c>
      <c r="K10" s="1">
        <f>'[5]Otchet'!K10</f>
        <v>0</v>
      </c>
      <c r="L10" s="1">
        <f>'[5]Otchet'!L10</f>
        <v>0</v>
      </c>
      <c r="M10" s="1">
        <f>'[5]Otchet'!M10</f>
        <v>0</v>
      </c>
      <c r="N10" s="59">
        <f t="shared" si="0"/>
        <v>0</v>
      </c>
    </row>
    <row r="11" spans="1:14" s="28" customFormat="1" ht="15.75">
      <c r="A11" s="87"/>
      <c r="B11" s="102" t="s">
        <v>59</v>
      </c>
      <c r="C11" s="97">
        <f>'[5]Otchet'!C11</f>
        <v>0</v>
      </c>
      <c r="D11" s="1">
        <f>'[5]Otchet'!D11</f>
        <v>0</v>
      </c>
      <c r="E11" s="1">
        <f>'[5]Otchet'!E11</f>
        <v>0</v>
      </c>
      <c r="F11" s="1">
        <f>'[5]Otchet'!F11</f>
        <v>0</v>
      </c>
      <c r="G11" s="1">
        <f>'[5]Otchet'!G11</f>
        <v>0</v>
      </c>
      <c r="H11" s="1">
        <f>'[5]Otchet'!H11</f>
        <v>0</v>
      </c>
      <c r="I11" s="1">
        <f>'[5]Otchet'!I11</f>
        <v>0</v>
      </c>
      <c r="J11" s="1">
        <f>'[5]Otchet'!J11</f>
        <v>0</v>
      </c>
      <c r="K11" s="1">
        <f>'[5]Otchet'!K11</f>
        <v>0</v>
      </c>
      <c r="L11" s="1">
        <f>'[5]Otchet'!L11</f>
        <v>0</v>
      </c>
      <c r="M11" s="1">
        <f>'[5]Otchet'!M11</f>
        <v>0</v>
      </c>
      <c r="N11" s="59">
        <f t="shared" si="0"/>
        <v>0</v>
      </c>
    </row>
    <row r="12" spans="1:14" s="28" customFormat="1" ht="22.5">
      <c r="A12" s="87" t="s">
        <v>60</v>
      </c>
      <c r="B12" s="102" t="s">
        <v>61</v>
      </c>
      <c r="C12" s="97">
        <f>'[5]Otchet'!C12</f>
        <v>0</v>
      </c>
      <c r="D12" s="1">
        <f>'[5]Otchet'!D12</f>
        <v>0</v>
      </c>
      <c r="E12" s="1">
        <f>'[5]Otchet'!E12</f>
        <v>0</v>
      </c>
      <c r="F12" s="1">
        <f>'[5]Otchet'!F12</f>
        <v>0</v>
      </c>
      <c r="G12" s="1">
        <f>'[5]Otchet'!G12</f>
        <v>0</v>
      </c>
      <c r="H12" s="1">
        <f>'[5]Otchet'!H12</f>
        <v>0</v>
      </c>
      <c r="I12" s="1">
        <f>'[5]Otchet'!I12</f>
        <v>0</v>
      </c>
      <c r="J12" s="1">
        <f>'[5]Otchet'!J12</f>
        <v>0</v>
      </c>
      <c r="K12" s="1">
        <f>'[5]Otchet'!K12</f>
        <v>0</v>
      </c>
      <c r="L12" s="1">
        <f>'[5]Otchet'!L12</f>
        <v>0</v>
      </c>
      <c r="M12" s="1">
        <f>'[5]Otchet'!M12</f>
        <v>0</v>
      </c>
      <c r="N12" s="59">
        <f t="shared" si="0"/>
        <v>0</v>
      </c>
    </row>
    <row r="13" spans="1:14" s="28" customFormat="1" ht="15.75">
      <c r="A13" s="88"/>
      <c r="B13" s="103" t="s">
        <v>125</v>
      </c>
      <c r="C13" s="97">
        <f>'[5]Otchet'!C13</f>
        <v>0</v>
      </c>
      <c r="D13" s="1">
        <f>'[5]Otchet'!D13</f>
        <v>0</v>
      </c>
      <c r="E13" s="1">
        <f>'[5]Otchet'!E13</f>
        <v>0</v>
      </c>
      <c r="F13" s="1">
        <f>'[5]Otchet'!F13</f>
        <v>0</v>
      </c>
      <c r="G13" s="1">
        <f>'[5]Otchet'!G13</f>
        <v>0</v>
      </c>
      <c r="H13" s="1">
        <f>'[5]Otchet'!H13</f>
        <v>0</v>
      </c>
      <c r="I13" s="1">
        <f>'[5]Otchet'!I13</f>
        <v>0</v>
      </c>
      <c r="J13" s="1">
        <f>'[5]Otchet'!J13</f>
        <v>0</v>
      </c>
      <c r="K13" s="1">
        <f>'[5]Otchet'!K13</f>
        <v>0</v>
      </c>
      <c r="L13" s="1">
        <f>'[5]Otchet'!L13</f>
        <v>0</v>
      </c>
      <c r="M13" s="1">
        <f>'[5]Otchet'!M13</f>
        <v>0</v>
      </c>
      <c r="N13" s="59">
        <f t="shared" si="0"/>
        <v>0</v>
      </c>
    </row>
    <row r="14" spans="1:14" s="28" customFormat="1" ht="22.5">
      <c r="A14" s="89" t="s">
        <v>62</v>
      </c>
      <c r="B14" s="104" t="s">
        <v>63</v>
      </c>
      <c r="C14" s="97">
        <f>'[5]Otchet'!C14</f>
        <v>0</v>
      </c>
      <c r="D14" s="1">
        <f>'[5]Otchet'!D14</f>
        <v>0</v>
      </c>
      <c r="E14" s="1">
        <f>'[5]Otchet'!E14</f>
        <v>0</v>
      </c>
      <c r="F14" s="1">
        <f>'[5]Otchet'!F14</f>
        <v>0</v>
      </c>
      <c r="G14" s="1">
        <f>'[5]Otchet'!G14</f>
        <v>0</v>
      </c>
      <c r="H14" s="1">
        <f>'[5]Otchet'!H14</f>
        <v>0</v>
      </c>
      <c r="I14" s="1">
        <f>'[5]Otchet'!I14</f>
        <v>0</v>
      </c>
      <c r="J14" s="1">
        <f>'[5]Otchet'!J14</f>
        <v>0</v>
      </c>
      <c r="K14" s="1">
        <f>'[5]Otchet'!K14</f>
        <v>0</v>
      </c>
      <c r="L14" s="1">
        <f>'[5]Otchet'!L14</f>
        <v>0</v>
      </c>
      <c r="M14" s="1">
        <f>'[5]Otchet'!M14</f>
        <v>0</v>
      </c>
      <c r="N14" s="59">
        <f t="shared" si="0"/>
        <v>0</v>
      </c>
    </row>
    <row r="15" spans="1:14" s="28" customFormat="1" ht="15.75">
      <c r="A15" s="89" t="s">
        <v>64</v>
      </c>
      <c r="B15" s="102" t="s">
        <v>65</v>
      </c>
      <c r="C15" s="97">
        <f>'[5]Otchet'!C15</f>
        <v>0</v>
      </c>
      <c r="D15" s="1">
        <f>'[5]Otchet'!D15</f>
        <v>0</v>
      </c>
      <c r="E15" s="1">
        <f>'[5]Otchet'!E15</f>
        <v>0</v>
      </c>
      <c r="F15" s="1">
        <f>'[5]Otchet'!F15</f>
        <v>0</v>
      </c>
      <c r="G15" s="1">
        <f>'[5]Otchet'!G15</f>
        <v>0</v>
      </c>
      <c r="H15" s="1">
        <f>'[5]Otchet'!H15</f>
        <v>0</v>
      </c>
      <c r="I15" s="1">
        <f>'[5]Otchet'!I15</f>
        <v>0</v>
      </c>
      <c r="J15" s="1">
        <f>'[5]Otchet'!J15</f>
        <v>0</v>
      </c>
      <c r="K15" s="1">
        <f>'[5]Otchet'!K15</f>
        <v>0</v>
      </c>
      <c r="L15" s="1">
        <f>'[5]Otchet'!L15</f>
        <v>0</v>
      </c>
      <c r="M15" s="1">
        <f>'[5]Otchet'!M15</f>
        <v>0</v>
      </c>
      <c r="N15" s="59">
        <f t="shared" si="0"/>
        <v>0</v>
      </c>
    </row>
    <row r="16" spans="1:14" s="28" customFormat="1" ht="15.75">
      <c r="A16" s="86" t="s">
        <v>66</v>
      </c>
      <c r="B16" s="101" t="s">
        <v>67</v>
      </c>
      <c r="C16" s="97">
        <f>'[5]Otchet'!C16</f>
        <v>0</v>
      </c>
      <c r="D16" s="1">
        <f>'[5]Otchet'!D16</f>
        <v>0</v>
      </c>
      <c r="E16" s="1">
        <f>'[5]Otchet'!E16</f>
        <v>0</v>
      </c>
      <c r="F16" s="1">
        <f>'[5]Otchet'!F16</f>
        <v>0</v>
      </c>
      <c r="G16" s="1">
        <f>'[5]Otchet'!G16</f>
        <v>0</v>
      </c>
      <c r="H16" s="1">
        <f>'[5]Otchet'!H16</f>
        <v>0</v>
      </c>
      <c r="I16" s="1">
        <f>'[5]Otchet'!I16</f>
        <v>0</v>
      </c>
      <c r="J16" s="1">
        <f>'[5]Otchet'!J16</f>
        <v>0</v>
      </c>
      <c r="K16" s="1">
        <f>'[5]Otchet'!K16</f>
        <v>0</v>
      </c>
      <c r="L16" s="1">
        <f>'[5]Otchet'!L16</f>
        <v>0</v>
      </c>
      <c r="M16" s="1">
        <f>'[5]Otchet'!M16</f>
        <v>0</v>
      </c>
      <c r="N16" s="59">
        <f t="shared" si="0"/>
        <v>0</v>
      </c>
    </row>
    <row r="17" spans="1:14" s="28" customFormat="1" ht="15.75">
      <c r="A17" s="87" t="s">
        <v>53</v>
      </c>
      <c r="B17" s="102" t="s">
        <v>68</v>
      </c>
      <c r="C17" s="97">
        <f>'[5]Otchet'!C17</f>
        <v>0</v>
      </c>
      <c r="D17" s="1">
        <f>'[5]Otchet'!D17</f>
        <v>0</v>
      </c>
      <c r="E17" s="1">
        <f>'[5]Otchet'!E17</f>
        <v>0</v>
      </c>
      <c r="F17" s="1">
        <f>'[5]Otchet'!F17</f>
        <v>0</v>
      </c>
      <c r="G17" s="1">
        <f>'[5]Otchet'!G17</f>
        <v>0</v>
      </c>
      <c r="H17" s="1">
        <f>'[5]Otchet'!H17</f>
        <v>0</v>
      </c>
      <c r="I17" s="1">
        <f>'[5]Otchet'!I17</f>
        <v>0</v>
      </c>
      <c r="J17" s="1">
        <f>'[5]Otchet'!J17</f>
        <v>0</v>
      </c>
      <c r="K17" s="1">
        <f>'[5]Otchet'!K17</f>
        <v>0</v>
      </c>
      <c r="L17" s="1">
        <f>'[5]Otchet'!L17</f>
        <v>0</v>
      </c>
      <c r="M17" s="1">
        <f>'[5]Otchet'!M17</f>
        <v>0</v>
      </c>
      <c r="N17" s="59">
        <f t="shared" si="0"/>
        <v>0</v>
      </c>
    </row>
    <row r="18" spans="1:14" s="28" customFormat="1" ht="15.75">
      <c r="A18" s="87" t="s">
        <v>69</v>
      </c>
      <c r="B18" s="102" t="s">
        <v>70</v>
      </c>
      <c r="C18" s="97">
        <f>'[5]Otchet'!C18</f>
        <v>-179</v>
      </c>
      <c r="D18" s="1">
        <f>'[5]Otchet'!D18</f>
        <v>0</v>
      </c>
      <c r="E18" s="1">
        <f>'[5]Otchet'!E18</f>
        <v>0</v>
      </c>
      <c r="F18" s="1">
        <f>'[5]Otchet'!F18</f>
        <v>0</v>
      </c>
      <c r="G18" s="1">
        <f>'[5]Otchet'!G18</f>
        <v>0</v>
      </c>
      <c r="H18" s="1">
        <f>'[5]Otchet'!H18</f>
        <v>0</v>
      </c>
      <c r="I18" s="1">
        <f>'[5]Otchet'!I18</f>
        <v>0</v>
      </c>
      <c r="J18" s="1">
        <f>'[5]Otchet'!J18</f>
        <v>0</v>
      </c>
      <c r="K18" s="1">
        <f>'[5]Otchet'!K18</f>
        <v>0</v>
      </c>
      <c r="L18" s="1">
        <f>'[5]Otchet'!L18</f>
        <v>0</v>
      </c>
      <c r="M18" s="1">
        <f>'[5]Otchet'!M18</f>
        <v>0</v>
      </c>
      <c r="N18" s="59">
        <f t="shared" si="0"/>
        <v>-179</v>
      </c>
    </row>
    <row r="19" spans="1:14" s="28" customFormat="1" ht="15.75">
      <c r="A19" s="87" t="s">
        <v>71</v>
      </c>
      <c r="B19" s="105" t="s">
        <v>72</v>
      </c>
      <c r="C19" s="97">
        <f>'[5]Otchet'!C19</f>
        <v>0</v>
      </c>
      <c r="D19" s="1">
        <f>'[5]Otchet'!D19</f>
        <v>0</v>
      </c>
      <c r="E19" s="1">
        <f>'[5]Otchet'!E19</f>
        <v>0</v>
      </c>
      <c r="F19" s="1">
        <f>'[5]Otchet'!F19</f>
        <v>0</v>
      </c>
      <c r="G19" s="1">
        <f>'[5]Otchet'!G19</f>
        <v>0</v>
      </c>
      <c r="H19" s="1">
        <f>'[5]Otchet'!H19</f>
        <v>0</v>
      </c>
      <c r="I19" s="1">
        <f>'[5]Otchet'!I19</f>
        <v>0</v>
      </c>
      <c r="J19" s="1">
        <f>'[5]Otchet'!J19</f>
        <v>0</v>
      </c>
      <c r="K19" s="1">
        <f>'[5]Otchet'!K19</f>
        <v>0</v>
      </c>
      <c r="L19" s="1">
        <f>'[5]Otchet'!L19</f>
        <v>0</v>
      </c>
      <c r="M19" s="1">
        <f>'[5]Otchet'!M19</f>
        <v>0</v>
      </c>
      <c r="N19" s="59">
        <f t="shared" si="0"/>
        <v>0</v>
      </c>
    </row>
    <row r="20" spans="1:14" s="28" customFormat="1" ht="15.75">
      <c r="A20" s="90"/>
      <c r="B20" s="106" t="s">
        <v>126</v>
      </c>
      <c r="C20" s="97">
        <f>'[5]Otchet'!C20</f>
        <v>-179</v>
      </c>
      <c r="D20" s="1">
        <f>'[5]Otchet'!D20</f>
        <v>0</v>
      </c>
      <c r="E20" s="1">
        <f>'[5]Otchet'!E20</f>
        <v>0</v>
      </c>
      <c r="F20" s="1">
        <f>'[5]Otchet'!F20</f>
        <v>0</v>
      </c>
      <c r="G20" s="1">
        <f>'[5]Otchet'!G20</f>
        <v>0</v>
      </c>
      <c r="H20" s="1">
        <f>'[5]Otchet'!H20</f>
        <v>0</v>
      </c>
      <c r="I20" s="1">
        <f>'[5]Otchet'!I20</f>
        <v>0</v>
      </c>
      <c r="J20" s="1">
        <f>'[5]Otchet'!J20</f>
        <v>0</v>
      </c>
      <c r="K20" s="1">
        <f>'[5]Otchet'!K20</f>
        <v>0</v>
      </c>
      <c r="L20" s="1">
        <f>'[5]Otchet'!L20</f>
        <v>0</v>
      </c>
      <c r="M20" s="1">
        <f>'[5]Otchet'!M20</f>
        <v>0</v>
      </c>
      <c r="N20" s="59">
        <f t="shared" si="0"/>
        <v>-179</v>
      </c>
    </row>
    <row r="21" spans="1:14" s="28" customFormat="1" ht="15.75">
      <c r="A21" s="87" t="s">
        <v>55</v>
      </c>
      <c r="B21" s="105" t="s">
        <v>73</v>
      </c>
      <c r="C21" s="97">
        <f>'[5]Otchet'!C21</f>
        <v>0</v>
      </c>
      <c r="D21" s="1">
        <f>'[5]Otchet'!D21</f>
        <v>0</v>
      </c>
      <c r="E21" s="1">
        <f>'[5]Otchet'!E21</f>
        <v>0</v>
      </c>
      <c r="F21" s="1">
        <f>'[5]Otchet'!F21</f>
        <v>0</v>
      </c>
      <c r="G21" s="1">
        <f>'[5]Otchet'!G21</f>
        <v>0</v>
      </c>
      <c r="H21" s="1">
        <f>'[5]Otchet'!H21</f>
        <v>0</v>
      </c>
      <c r="I21" s="1">
        <f>'[5]Otchet'!I21</f>
        <v>0</v>
      </c>
      <c r="J21" s="1">
        <f>'[5]Otchet'!J21</f>
        <v>0</v>
      </c>
      <c r="K21" s="1">
        <f>'[5]Otchet'!K21</f>
        <v>0</v>
      </c>
      <c r="L21" s="1">
        <f>'[5]Otchet'!L21</f>
        <v>0</v>
      </c>
      <c r="M21" s="1">
        <f>'[5]Otchet'!M21</f>
        <v>0</v>
      </c>
      <c r="N21" s="59">
        <f t="shared" si="0"/>
        <v>0</v>
      </c>
    </row>
    <row r="22" spans="1:14" s="28" customFormat="1" ht="22.5">
      <c r="A22" s="87" t="s">
        <v>57</v>
      </c>
      <c r="B22" s="105" t="s">
        <v>74</v>
      </c>
      <c r="C22" s="97">
        <f>'[5]Otchet'!C22</f>
        <v>0</v>
      </c>
      <c r="D22" s="1">
        <f>'[5]Otchet'!D22</f>
        <v>0</v>
      </c>
      <c r="E22" s="1">
        <f>'[5]Otchet'!E22</f>
        <v>0</v>
      </c>
      <c r="F22" s="1">
        <f>'[5]Otchet'!F22</f>
        <v>0</v>
      </c>
      <c r="G22" s="1">
        <f>'[5]Otchet'!G22</f>
        <v>0</v>
      </c>
      <c r="H22" s="1">
        <f>'[5]Otchet'!H22</f>
        <v>0</v>
      </c>
      <c r="I22" s="1">
        <f>'[5]Otchet'!I22</f>
        <v>0</v>
      </c>
      <c r="J22" s="1">
        <f>'[5]Otchet'!J22</f>
        <v>0</v>
      </c>
      <c r="K22" s="1">
        <f>'[5]Otchet'!K22</f>
        <v>0</v>
      </c>
      <c r="L22" s="1">
        <f>'[5]Otchet'!L22</f>
        <v>0</v>
      </c>
      <c r="M22" s="1">
        <f>'[5]Otchet'!M22</f>
        <v>0</v>
      </c>
      <c r="N22" s="59">
        <f t="shared" si="0"/>
        <v>0</v>
      </c>
    </row>
    <row r="23" spans="1:14" s="28" customFormat="1" ht="15.75">
      <c r="A23" s="88"/>
      <c r="B23" s="103" t="s">
        <v>127</v>
      </c>
      <c r="C23" s="97">
        <f>'[5]Otchet'!C23</f>
        <v>-179</v>
      </c>
      <c r="D23" s="1">
        <f>'[5]Otchet'!D23</f>
        <v>0</v>
      </c>
      <c r="E23" s="1">
        <f>'[5]Otchet'!E23</f>
        <v>0</v>
      </c>
      <c r="F23" s="1">
        <f>'[5]Otchet'!F23</f>
        <v>0</v>
      </c>
      <c r="G23" s="1">
        <f>'[5]Otchet'!G23</f>
        <v>0</v>
      </c>
      <c r="H23" s="1">
        <f>'[5]Otchet'!H23</f>
        <v>0</v>
      </c>
      <c r="I23" s="1">
        <f>'[5]Otchet'!I23</f>
        <v>0</v>
      </c>
      <c r="J23" s="1">
        <f>'[5]Otchet'!J23</f>
        <v>0</v>
      </c>
      <c r="K23" s="1">
        <f>'[5]Otchet'!K23</f>
        <v>0</v>
      </c>
      <c r="L23" s="1">
        <f>'[5]Otchet'!L23</f>
        <v>0</v>
      </c>
      <c r="M23" s="1">
        <f>'[5]Otchet'!M23</f>
        <v>0</v>
      </c>
      <c r="N23" s="59">
        <f t="shared" si="0"/>
        <v>-179</v>
      </c>
    </row>
    <row r="24" spans="1:14" s="28" customFormat="1" ht="24.75" customHeight="1">
      <c r="A24" s="86" t="s">
        <v>75</v>
      </c>
      <c r="B24" s="101" t="s">
        <v>76</v>
      </c>
      <c r="C24" s="97">
        <f>'[5]Otchet'!C24</f>
        <v>0</v>
      </c>
      <c r="D24" s="1">
        <f>'[5]Otchet'!D24</f>
        <v>0</v>
      </c>
      <c r="E24" s="1">
        <f>'[5]Otchet'!E24</f>
        <v>0</v>
      </c>
      <c r="F24" s="1">
        <f>'[5]Otchet'!F24</f>
        <v>0</v>
      </c>
      <c r="G24" s="1">
        <f>'[5]Otchet'!G24</f>
        <v>0</v>
      </c>
      <c r="H24" s="1">
        <f>'[5]Otchet'!H24</f>
        <v>0</v>
      </c>
      <c r="I24" s="1">
        <f>'[5]Otchet'!I24</f>
        <v>0</v>
      </c>
      <c r="J24" s="1">
        <f>'[5]Otchet'!J24</f>
        <v>0</v>
      </c>
      <c r="K24" s="1">
        <f>'[5]Otchet'!K24</f>
        <v>0</v>
      </c>
      <c r="L24" s="1">
        <f>'[5]Otchet'!L24</f>
        <v>0</v>
      </c>
      <c r="M24" s="1">
        <f>'[5]Otchet'!M24</f>
        <v>0</v>
      </c>
      <c r="N24" s="59">
        <f t="shared" si="0"/>
        <v>0</v>
      </c>
    </row>
    <row r="25" spans="1:14" s="28" customFormat="1" ht="22.5">
      <c r="A25" s="87" t="s">
        <v>53</v>
      </c>
      <c r="B25" s="101" t="s">
        <v>77</v>
      </c>
      <c r="C25" s="97">
        <f>'[5]Otchet'!C25</f>
        <v>0</v>
      </c>
      <c r="D25" s="1">
        <f>'[5]Otchet'!D25</f>
        <v>0</v>
      </c>
      <c r="E25" s="1">
        <f>'[5]Otchet'!E25</f>
        <v>0</v>
      </c>
      <c r="F25" s="1">
        <f>'[5]Otchet'!F25</f>
        <v>0</v>
      </c>
      <c r="G25" s="1">
        <f>'[5]Otchet'!G25</f>
        <v>0</v>
      </c>
      <c r="H25" s="1">
        <f>'[5]Otchet'!H25</f>
        <v>0</v>
      </c>
      <c r="I25" s="1">
        <f>'[5]Otchet'!I25</f>
        <v>0</v>
      </c>
      <c r="J25" s="1">
        <f>'[5]Otchet'!J25</f>
        <v>0</v>
      </c>
      <c r="K25" s="1">
        <f>'[5]Otchet'!K25</f>
        <v>0</v>
      </c>
      <c r="L25" s="1">
        <f>'[5]Otchet'!L25</f>
        <v>0</v>
      </c>
      <c r="M25" s="1">
        <f>'[5]Otchet'!M25</f>
        <v>0</v>
      </c>
      <c r="N25" s="59">
        <f t="shared" si="0"/>
        <v>0</v>
      </c>
    </row>
    <row r="26" spans="1:14" s="28" customFormat="1" ht="22.5">
      <c r="A26" s="87" t="s">
        <v>55</v>
      </c>
      <c r="B26" s="101" t="s">
        <v>78</v>
      </c>
      <c r="C26" s="97">
        <f>'[5]Otchet'!C26</f>
        <v>0</v>
      </c>
      <c r="D26" s="1">
        <f>'[5]Otchet'!D26</f>
        <v>0</v>
      </c>
      <c r="E26" s="1">
        <f>'[5]Otchet'!E26</f>
        <v>0</v>
      </c>
      <c r="F26" s="1">
        <f>'[5]Otchet'!F26</f>
        <v>0</v>
      </c>
      <c r="G26" s="1">
        <f>'[5]Otchet'!G26</f>
        <v>0</v>
      </c>
      <c r="H26" s="1">
        <f>'[5]Otchet'!H26</f>
        <v>0</v>
      </c>
      <c r="I26" s="1">
        <f>'[5]Otchet'!I26</f>
        <v>0</v>
      </c>
      <c r="J26" s="1">
        <f>'[5]Otchet'!J26</f>
        <v>0</v>
      </c>
      <c r="K26" s="1">
        <f>'[5]Otchet'!K26</f>
        <v>0</v>
      </c>
      <c r="L26" s="1">
        <f>'[5]Otchet'!L26</f>
        <v>0</v>
      </c>
      <c r="M26" s="1">
        <f>'[5]Otchet'!M26</f>
        <v>0</v>
      </c>
      <c r="N26" s="59">
        <f t="shared" si="0"/>
        <v>0</v>
      </c>
    </row>
    <row r="27" spans="1:14" s="28" customFormat="1" ht="15.75">
      <c r="A27" s="86"/>
      <c r="B27" s="103" t="s">
        <v>128</v>
      </c>
      <c r="C27" s="97">
        <f>'[5]Otchet'!C27</f>
        <v>0</v>
      </c>
      <c r="D27" s="1">
        <f>'[5]Otchet'!D27</f>
        <v>0</v>
      </c>
      <c r="E27" s="1">
        <f>'[5]Otchet'!E27</f>
        <v>0</v>
      </c>
      <c r="F27" s="1">
        <f>'[5]Otchet'!F27</f>
        <v>0</v>
      </c>
      <c r="G27" s="1">
        <f>'[5]Otchet'!G27</f>
        <v>0</v>
      </c>
      <c r="H27" s="1">
        <f>'[5]Otchet'!H27</f>
        <v>0</v>
      </c>
      <c r="I27" s="1">
        <f>'[5]Otchet'!I27</f>
        <v>0</v>
      </c>
      <c r="J27" s="1">
        <f>'[5]Otchet'!J27</f>
        <v>0</v>
      </c>
      <c r="K27" s="1">
        <f>'[5]Otchet'!K27</f>
        <v>0</v>
      </c>
      <c r="L27" s="1">
        <f>'[5]Otchet'!L27</f>
        <v>0</v>
      </c>
      <c r="M27" s="1">
        <f>'[5]Otchet'!M27</f>
        <v>0</v>
      </c>
      <c r="N27" s="59">
        <f t="shared" si="0"/>
        <v>0</v>
      </c>
    </row>
    <row r="28" spans="1:14" s="28" customFormat="1" ht="15.75">
      <c r="A28" s="86" t="s">
        <v>79</v>
      </c>
      <c r="B28" s="101" t="s">
        <v>80</v>
      </c>
      <c r="C28" s="97">
        <f>'[5]Otchet'!C28</f>
        <v>0</v>
      </c>
      <c r="D28" s="1">
        <f>'[5]Otchet'!D28</f>
        <v>0</v>
      </c>
      <c r="E28" s="1">
        <f>'[5]Otchet'!E28</f>
        <v>0</v>
      </c>
      <c r="F28" s="1">
        <f>'[5]Otchet'!F28</f>
        <v>0</v>
      </c>
      <c r="G28" s="1">
        <f>'[5]Otchet'!G28</f>
        <v>0</v>
      </c>
      <c r="H28" s="1">
        <f>'[5]Otchet'!H28</f>
        <v>0</v>
      </c>
      <c r="I28" s="1">
        <f>'[5]Otchet'!I28</f>
        <v>0</v>
      </c>
      <c r="J28" s="1">
        <f>'[5]Otchet'!J28</f>
        <v>0</v>
      </c>
      <c r="K28" s="1">
        <f>'[5]Otchet'!K28</f>
        <v>0</v>
      </c>
      <c r="L28" s="1">
        <f>'[5]Otchet'!L28</f>
        <v>0</v>
      </c>
      <c r="M28" s="1">
        <f>'[5]Otchet'!M28</f>
        <v>0</v>
      </c>
      <c r="N28" s="59">
        <f t="shared" si="0"/>
        <v>0</v>
      </c>
    </row>
    <row r="29" spans="1:14" s="28" customFormat="1" ht="15.75">
      <c r="A29" s="86" t="s">
        <v>81</v>
      </c>
      <c r="B29" s="101" t="s">
        <v>82</v>
      </c>
      <c r="C29" s="97">
        <f>'[5]Otchet'!C29</f>
        <v>0</v>
      </c>
      <c r="D29" s="1">
        <f>'[5]Otchet'!D29</f>
        <v>0</v>
      </c>
      <c r="E29" s="1">
        <f>'[5]Otchet'!E29</f>
        <v>0</v>
      </c>
      <c r="F29" s="1">
        <f>'[5]Otchet'!F29</f>
        <v>0</v>
      </c>
      <c r="G29" s="1">
        <f>'[5]Otchet'!G29</f>
        <v>0</v>
      </c>
      <c r="H29" s="1">
        <f>'[5]Otchet'!H29</f>
        <v>0</v>
      </c>
      <c r="I29" s="1">
        <f>'[5]Otchet'!I29</f>
        <v>0</v>
      </c>
      <c r="J29" s="1">
        <f>'[5]Otchet'!J29</f>
        <v>0</v>
      </c>
      <c r="K29" s="1">
        <f>'[5]Otchet'!K29</f>
        <v>0</v>
      </c>
      <c r="L29" s="1">
        <f>'[5]Otchet'!L29</f>
        <v>0</v>
      </c>
      <c r="M29" s="1">
        <f>'[5]Otchet'!M29</f>
        <v>0</v>
      </c>
      <c r="N29" s="59">
        <f t="shared" si="0"/>
        <v>0</v>
      </c>
    </row>
    <row r="30" spans="1:14" s="61" customFormat="1" ht="15.75">
      <c r="A30" s="87" t="s">
        <v>53</v>
      </c>
      <c r="B30" s="101" t="s">
        <v>83</v>
      </c>
      <c r="C30" s="97">
        <f>'[5]Otchet'!C30</f>
        <v>0</v>
      </c>
      <c r="D30" s="1">
        <f>'[5]Otchet'!D30</f>
        <v>0</v>
      </c>
      <c r="E30" s="1">
        <f>'[5]Otchet'!E30</f>
        <v>0</v>
      </c>
      <c r="F30" s="1">
        <f>'[5]Otchet'!F30</f>
        <v>0</v>
      </c>
      <c r="G30" s="1">
        <f>'[5]Otchet'!G30</f>
        <v>0</v>
      </c>
      <c r="H30" s="1">
        <f>'[5]Otchet'!H30</f>
        <v>0</v>
      </c>
      <c r="I30" s="1">
        <f>'[5]Otchet'!I30</f>
        <v>0</v>
      </c>
      <c r="J30" s="1">
        <f>'[5]Otchet'!J30</f>
        <v>0</v>
      </c>
      <c r="K30" s="1">
        <f>'[5]Otchet'!K30</f>
        <v>0</v>
      </c>
      <c r="L30" s="1">
        <f>'[5]Otchet'!L30</f>
        <v>0</v>
      </c>
      <c r="M30" s="1">
        <f>'[5]Otchet'!M30</f>
        <v>0</v>
      </c>
      <c r="N30" s="59">
        <f t="shared" si="0"/>
        <v>0</v>
      </c>
    </row>
    <row r="31" spans="1:14" s="28" customFormat="1" ht="15.75">
      <c r="A31" s="87" t="s">
        <v>55</v>
      </c>
      <c r="B31" s="101" t="s">
        <v>84</v>
      </c>
      <c r="C31" s="97">
        <f>'[5]Otchet'!C31</f>
        <v>0</v>
      </c>
      <c r="D31" s="1">
        <f>'[5]Otchet'!D31</f>
        <v>0</v>
      </c>
      <c r="E31" s="1">
        <f>'[5]Otchet'!E31</f>
        <v>0</v>
      </c>
      <c r="F31" s="1">
        <f>'[5]Otchet'!F31</f>
        <v>0</v>
      </c>
      <c r="G31" s="1">
        <f>'[5]Otchet'!G31</f>
        <v>0</v>
      </c>
      <c r="H31" s="1">
        <f>'[5]Otchet'!H31</f>
        <v>0</v>
      </c>
      <c r="I31" s="1">
        <f>'[5]Otchet'!I31</f>
        <v>0</v>
      </c>
      <c r="J31" s="1">
        <f>'[5]Otchet'!J31</f>
        <v>0</v>
      </c>
      <c r="K31" s="1">
        <f>'[5]Otchet'!K31</f>
        <v>0</v>
      </c>
      <c r="L31" s="1">
        <f>'[5]Otchet'!L31</f>
        <v>0</v>
      </c>
      <c r="M31" s="1">
        <f>'[5]Otchet'!M31</f>
        <v>0</v>
      </c>
      <c r="N31" s="59">
        <f t="shared" si="0"/>
        <v>0</v>
      </c>
    </row>
    <row r="32" spans="1:14" s="28" customFormat="1" ht="15.75">
      <c r="A32" s="87" t="s">
        <v>57</v>
      </c>
      <c r="B32" s="101" t="s">
        <v>85</v>
      </c>
      <c r="C32" s="97">
        <f>'[5]Otchet'!C32</f>
        <v>0</v>
      </c>
      <c r="D32" s="1">
        <f>'[5]Otchet'!D32</f>
        <v>0</v>
      </c>
      <c r="E32" s="1">
        <f>'[5]Otchet'!E32</f>
        <v>0</v>
      </c>
      <c r="F32" s="1">
        <f>'[5]Otchet'!F32</f>
        <v>0</v>
      </c>
      <c r="G32" s="1">
        <f>'[5]Otchet'!G32</f>
        <v>0</v>
      </c>
      <c r="H32" s="1">
        <f>'[5]Otchet'!H32</f>
        <v>0</v>
      </c>
      <c r="I32" s="1">
        <f>'[5]Otchet'!I32</f>
        <v>0</v>
      </c>
      <c r="J32" s="1">
        <f>'[5]Otchet'!J32</f>
        <v>0</v>
      </c>
      <c r="K32" s="1">
        <f>'[5]Otchet'!K32</f>
        <v>0</v>
      </c>
      <c r="L32" s="1">
        <f>'[5]Otchet'!L32</f>
        <v>0</v>
      </c>
      <c r="M32" s="1">
        <f>'[5]Otchet'!M32</f>
        <v>0</v>
      </c>
      <c r="N32" s="59">
        <f t="shared" si="0"/>
        <v>0</v>
      </c>
    </row>
    <row r="33" spans="1:14" s="28" customFormat="1" ht="15.75">
      <c r="A33" s="87" t="s">
        <v>60</v>
      </c>
      <c r="B33" s="101" t="s">
        <v>86</v>
      </c>
      <c r="C33" s="97">
        <f>'[5]Otchet'!C33</f>
        <v>0</v>
      </c>
      <c r="D33" s="1">
        <f>'[5]Otchet'!D33</f>
        <v>0</v>
      </c>
      <c r="E33" s="1">
        <f>'[5]Otchet'!E33</f>
        <v>0</v>
      </c>
      <c r="F33" s="1">
        <f>'[5]Otchet'!F33</f>
        <v>0</v>
      </c>
      <c r="G33" s="1">
        <f>'[5]Otchet'!G33</f>
        <v>0</v>
      </c>
      <c r="H33" s="1">
        <f>'[5]Otchet'!H33</f>
        <v>0</v>
      </c>
      <c r="I33" s="1">
        <f>'[5]Otchet'!I33</f>
        <v>0</v>
      </c>
      <c r="J33" s="1">
        <f>'[5]Otchet'!J33</f>
        <v>0</v>
      </c>
      <c r="K33" s="1">
        <f>'[5]Otchet'!K33</f>
        <v>0</v>
      </c>
      <c r="L33" s="1">
        <f>'[5]Otchet'!L33</f>
        <v>0</v>
      </c>
      <c r="M33" s="1">
        <f>'[5]Otchet'!M33</f>
        <v>0</v>
      </c>
      <c r="N33" s="59">
        <f t="shared" si="0"/>
        <v>0</v>
      </c>
    </row>
    <row r="34" spans="1:14" s="28" customFormat="1" ht="15.75">
      <c r="A34" s="91"/>
      <c r="B34" s="103" t="s">
        <v>129</v>
      </c>
      <c r="C34" s="97">
        <f>'[5]Otchet'!C34</f>
        <v>0</v>
      </c>
      <c r="D34" s="1">
        <f>'[5]Otchet'!D34</f>
        <v>0</v>
      </c>
      <c r="E34" s="1">
        <f>'[5]Otchet'!E34</f>
        <v>0</v>
      </c>
      <c r="F34" s="1">
        <f>'[5]Otchet'!F34</f>
        <v>0</v>
      </c>
      <c r="G34" s="1">
        <f>'[5]Otchet'!G34</f>
        <v>0</v>
      </c>
      <c r="H34" s="1">
        <f>'[5]Otchet'!H34</f>
        <v>0</v>
      </c>
      <c r="I34" s="1">
        <f>'[5]Otchet'!I34</f>
        <v>0</v>
      </c>
      <c r="J34" s="1">
        <f>'[5]Otchet'!J34</f>
        <v>0</v>
      </c>
      <c r="K34" s="1">
        <f>'[5]Otchet'!K34</f>
        <v>0</v>
      </c>
      <c r="L34" s="1">
        <f>'[5]Otchet'!L34</f>
        <v>0</v>
      </c>
      <c r="M34" s="1">
        <f>'[5]Otchet'!M34</f>
        <v>0</v>
      </c>
      <c r="N34" s="59">
        <f t="shared" si="0"/>
        <v>0</v>
      </c>
    </row>
    <row r="35" spans="1:14" s="28" customFormat="1" ht="15.75">
      <c r="A35" s="86" t="s">
        <v>87</v>
      </c>
      <c r="B35" s="101" t="s">
        <v>88</v>
      </c>
      <c r="C35" s="97">
        <f>'[5]Otchet'!C35</f>
        <v>0</v>
      </c>
      <c r="D35" s="1">
        <f>'[5]Otchet'!D35</f>
        <v>0</v>
      </c>
      <c r="E35" s="1">
        <f>'[5]Otchet'!E35</f>
        <v>0</v>
      </c>
      <c r="F35" s="1">
        <f>'[5]Otchet'!F35</f>
        <v>0</v>
      </c>
      <c r="G35" s="1">
        <f>'[5]Otchet'!G35</f>
        <v>0</v>
      </c>
      <c r="H35" s="1">
        <f>'[5]Otchet'!H35</f>
        <v>0</v>
      </c>
      <c r="I35" s="1">
        <f>'[5]Otchet'!I35</f>
        <v>0</v>
      </c>
      <c r="J35" s="1">
        <f>'[5]Otchet'!J35</f>
        <v>0</v>
      </c>
      <c r="K35" s="1">
        <f>'[5]Otchet'!K35</f>
        <v>0</v>
      </c>
      <c r="L35" s="1">
        <f>'[5]Otchet'!L35</f>
        <v>0</v>
      </c>
      <c r="M35" s="1">
        <f>'[5]Otchet'!M35</f>
        <v>0</v>
      </c>
      <c r="N35" s="59">
        <f t="shared" si="0"/>
        <v>0</v>
      </c>
    </row>
    <row r="36" spans="1:14" s="28" customFormat="1" ht="15.75">
      <c r="A36" s="86" t="s">
        <v>89</v>
      </c>
      <c r="B36" s="101" t="s">
        <v>91</v>
      </c>
      <c r="C36" s="97">
        <f>'[5]Otchet'!C36</f>
        <v>0</v>
      </c>
      <c r="D36" s="1">
        <f>'[5]Otchet'!D36</f>
        <v>0</v>
      </c>
      <c r="E36" s="1">
        <f>'[5]Otchet'!E36</f>
        <v>0</v>
      </c>
      <c r="F36" s="1">
        <f>'[5]Otchet'!F36</f>
        <v>0</v>
      </c>
      <c r="G36" s="1">
        <f>'[5]Otchet'!G36</f>
        <v>0</v>
      </c>
      <c r="H36" s="1">
        <f>'[5]Otchet'!H36</f>
        <v>0</v>
      </c>
      <c r="I36" s="1">
        <f>'[5]Otchet'!I36</f>
        <v>0</v>
      </c>
      <c r="J36" s="1">
        <f>'[5]Otchet'!J36</f>
        <v>0</v>
      </c>
      <c r="K36" s="1">
        <f>'[5]Otchet'!K36</f>
        <v>0</v>
      </c>
      <c r="L36" s="1">
        <f>'[5]Otchet'!L36</f>
        <v>0</v>
      </c>
      <c r="M36" s="1">
        <f>'[5]Otchet'!M36</f>
        <v>0</v>
      </c>
      <c r="N36" s="59">
        <f t="shared" si="0"/>
        <v>0</v>
      </c>
    </row>
    <row r="37" spans="1:14" s="28" customFormat="1" ht="57" customHeight="1">
      <c r="A37" s="92" t="s">
        <v>90</v>
      </c>
      <c r="B37" s="107" t="s">
        <v>144</v>
      </c>
      <c r="C37" s="97">
        <f>'[5]Otchet'!C37</f>
        <v>-179</v>
      </c>
      <c r="D37" s="1">
        <f>'[5]Otchet'!D37</f>
        <v>0</v>
      </c>
      <c r="E37" s="1">
        <f>'[5]Otchet'!E37</f>
        <v>0</v>
      </c>
      <c r="F37" s="1">
        <f>'[5]Otchet'!F37</f>
        <v>0</v>
      </c>
      <c r="G37" s="1">
        <f>'[5]Otchet'!G37</f>
        <v>0</v>
      </c>
      <c r="H37" s="1">
        <f>'[5]Otchet'!H37</f>
        <v>0</v>
      </c>
      <c r="I37" s="1">
        <f>'[5]Otchet'!I37</f>
        <v>0</v>
      </c>
      <c r="J37" s="1">
        <f>'[5]Otchet'!J37</f>
        <v>0</v>
      </c>
      <c r="K37" s="1">
        <f>'[5]Otchet'!K37</f>
        <v>0</v>
      </c>
      <c r="L37" s="1">
        <f>'[5]Otchet'!L37</f>
        <v>0</v>
      </c>
      <c r="M37" s="1">
        <f>'[5]Otchet'!M37</f>
        <v>0</v>
      </c>
      <c r="N37" s="59">
        <f t="shared" si="0"/>
        <v>-179</v>
      </c>
    </row>
    <row r="38" spans="1:14" s="28" customFormat="1" ht="15.75">
      <c r="A38" s="85" t="s">
        <v>19</v>
      </c>
      <c r="B38" s="100" t="s">
        <v>93</v>
      </c>
      <c r="C38" s="97">
        <f>'[5]Otchet'!C38</f>
        <v>0</v>
      </c>
      <c r="D38" s="1">
        <f>'[5]Otchet'!D38</f>
        <v>0</v>
      </c>
      <c r="E38" s="1">
        <f>'[5]Otchet'!E38</f>
        <v>0</v>
      </c>
      <c r="F38" s="1">
        <f>'[5]Otchet'!F38</f>
        <v>0</v>
      </c>
      <c r="G38" s="1">
        <f>'[5]Otchet'!G38</f>
        <v>0</v>
      </c>
      <c r="H38" s="1">
        <f>'[5]Otchet'!H38</f>
        <v>0</v>
      </c>
      <c r="I38" s="1">
        <f>'[5]Otchet'!I38</f>
        <v>0</v>
      </c>
      <c r="J38" s="1">
        <f>'[5]Otchet'!J38</f>
        <v>0</v>
      </c>
      <c r="K38" s="1">
        <f>'[5]Otchet'!K38</f>
        <v>0</v>
      </c>
      <c r="L38" s="1">
        <f>'[5]Otchet'!L38</f>
        <v>0</v>
      </c>
      <c r="M38" s="1">
        <f>'[5]Otchet'!M38</f>
        <v>0</v>
      </c>
      <c r="N38" s="59"/>
    </row>
    <row r="39" spans="1:14" s="28" customFormat="1" ht="15.75">
      <c r="A39" s="86" t="s">
        <v>51</v>
      </c>
      <c r="B39" s="101" t="s">
        <v>52</v>
      </c>
      <c r="C39" s="97">
        <f>'[5]Otchet'!C39</f>
        <v>0</v>
      </c>
      <c r="D39" s="1">
        <f>'[5]Otchet'!D39</f>
        <v>0</v>
      </c>
      <c r="E39" s="1">
        <f>'[5]Otchet'!E39</f>
        <v>0</v>
      </c>
      <c r="F39" s="1">
        <f>'[5]Otchet'!F39</f>
        <v>0</v>
      </c>
      <c r="G39" s="1">
        <f>'[5]Otchet'!G39</f>
        <v>0</v>
      </c>
      <c r="H39" s="1">
        <f>'[5]Otchet'!H39</f>
        <v>0</v>
      </c>
      <c r="I39" s="1">
        <f>'[5]Otchet'!I39</f>
        <v>0</v>
      </c>
      <c r="J39" s="1">
        <f>'[5]Otchet'!J39</f>
        <v>0</v>
      </c>
      <c r="K39" s="1">
        <f>'[5]Otchet'!K39</f>
        <v>0</v>
      </c>
      <c r="L39" s="1">
        <f>'[5]Otchet'!L39</f>
        <v>0</v>
      </c>
      <c r="M39" s="1">
        <f>'[5]Otchet'!M39</f>
        <v>0</v>
      </c>
      <c r="N39" s="59">
        <f aca="true" t="shared" si="1" ref="N39:N70">SUM(C39:M39)</f>
        <v>0</v>
      </c>
    </row>
    <row r="40" spans="1:14" s="28" customFormat="1" ht="15.75">
      <c r="A40" s="87" t="s">
        <v>53</v>
      </c>
      <c r="B40" s="101" t="s">
        <v>158</v>
      </c>
      <c r="C40" s="97">
        <f>'[5]Otchet'!C40</f>
        <v>19383</v>
      </c>
      <c r="D40" s="1">
        <f>'[5]Otchet'!D40</f>
        <v>16090</v>
      </c>
      <c r="E40" s="1">
        <f>'[5]Otchet'!E40</f>
        <v>6568</v>
      </c>
      <c r="F40" s="1">
        <f>'[5]Otchet'!F40</f>
        <v>5703</v>
      </c>
      <c r="G40" s="1">
        <f>'[5]Otchet'!G40</f>
        <v>3738</v>
      </c>
      <c r="H40" s="1">
        <f>'[5]Otchet'!H40</f>
        <v>3352</v>
      </c>
      <c r="I40" s="1">
        <f>'[5]Otchet'!I40</f>
        <v>2932</v>
      </c>
      <c r="J40" s="1">
        <f>'[5]Otchet'!J40</f>
        <v>2712</v>
      </c>
      <c r="K40" s="1">
        <f>'[5]Otchet'!K40</f>
        <v>1231</v>
      </c>
      <c r="L40" s="1">
        <f>'[5]Otchet'!L40</f>
        <v>316</v>
      </c>
      <c r="M40" s="1">
        <f>'[5]Otchet'!M40</f>
        <v>194</v>
      </c>
      <c r="N40" s="59">
        <f t="shared" si="1"/>
        <v>62219</v>
      </c>
    </row>
    <row r="41" spans="1:14" s="28" customFormat="1" ht="15.75" customHeight="1">
      <c r="A41" s="87" t="s">
        <v>55</v>
      </c>
      <c r="B41" s="102" t="s">
        <v>56</v>
      </c>
      <c r="C41" s="97">
        <f>'[5]Otchet'!C41</f>
        <v>-160</v>
      </c>
      <c r="D41" s="1">
        <f>'[5]Otchet'!D41</f>
        <v>-206</v>
      </c>
      <c r="E41" s="1">
        <f>'[5]Otchet'!E41</f>
        <v>-119</v>
      </c>
      <c r="F41" s="1">
        <f>'[5]Otchet'!F41</f>
        <v>-325</v>
      </c>
      <c r="G41" s="1">
        <f>'[5]Otchet'!G41</f>
        <v>-298</v>
      </c>
      <c r="H41" s="1">
        <f>'[5]Otchet'!H41</f>
        <v>-136</v>
      </c>
      <c r="I41" s="1">
        <f>'[5]Otchet'!I41</f>
        <v>0</v>
      </c>
      <c r="J41" s="1">
        <f>'[5]Otchet'!J41</f>
        <v>-104</v>
      </c>
      <c r="K41" s="1">
        <f>'[5]Otchet'!K41</f>
        <v>0</v>
      </c>
      <c r="L41" s="1">
        <f>'[5]Otchet'!L41</f>
        <v>0</v>
      </c>
      <c r="M41" s="1">
        <f>'[5]Otchet'!M41</f>
        <v>0</v>
      </c>
      <c r="N41" s="59">
        <f t="shared" si="1"/>
        <v>-1348</v>
      </c>
    </row>
    <row r="42" spans="1:14" s="28" customFormat="1" ht="15.75">
      <c r="A42" s="87" t="s">
        <v>57</v>
      </c>
      <c r="B42" s="101" t="s">
        <v>58</v>
      </c>
      <c r="C42" s="97">
        <f>'[5]Otchet'!C42</f>
        <v>-1105</v>
      </c>
      <c r="D42" s="1">
        <f>'[5]Otchet'!D42</f>
        <v>-316</v>
      </c>
      <c r="E42" s="1">
        <f>'[5]Otchet'!E42</f>
        <v>-2</v>
      </c>
      <c r="F42" s="1">
        <f>'[5]Otchet'!F42</f>
        <v>508</v>
      </c>
      <c r="G42" s="1">
        <f>'[5]Otchet'!G42</f>
        <v>-120</v>
      </c>
      <c r="H42" s="1">
        <f>'[5]Otchet'!H42</f>
        <v>-1069</v>
      </c>
      <c r="I42" s="1">
        <f>'[5]Otchet'!I42</f>
        <v>-131</v>
      </c>
      <c r="J42" s="1">
        <f>'[5]Otchet'!J42</f>
        <v>-391</v>
      </c>
      <c r="K42" s="1">
        <f>'[5]Otchet'!K42</f>
        <v>-28</v>
      </c>
      <c r="L42" s="1">
        <f>'[5]Otchet'!L42</f>
        <v>3</v>
      </c>
      <c r="M42" s="1">
        <f>'[5]Otchet'!M42</f>
        <v>1</v>
      </c>
      <c r="N42" s="59">
        <f t="shared" si="1"/>
        <v>-2650</v>
      </c>
    </row>
    <row r="43" spans="1:14" s="28" customFormat="1" ht="22.5">
      <c r="A43" s="93" t="s">
        <v>60</v>
      </c>
      <c r="B43" s="101" t="s">
        <v>61</v>
      </c>
      <c r="C43" s="97">
        <f>'[5]Otchet'!C43</f>
        <v>-26</v>
      </c>
      <c r="D43" s="1">
        <f>'[5]Otchet'!D43</f>
        <v>0</v>
      </c>
      <c r="E43" s="1">
        <f>'[5]Otchet'!E43</f>
        <v>10</v>
      </c>
      <c r="F43" s="1">
        <f>'[5]Otchet'!F43</f>
        <v>-71</v>
      </c>
      <c r="G43" s="1">
        <f>'[5]Otchet'!G43</f>
        <v>0</v>
      </c>
      <c r="H43" s="1">
        <f>'[5]Otchet'!H43</f>
        <v>0</v>
      </c>
      <c r="I43" s="1">
        <f>'[5]Otchet'!I43</f>
        <v>0</v>
      </c>
      <c r="J43" s="1">
        <f>'[5]Otchet'!J43</f>
        <v>10</v>
      </c>
      <c r="K43" s="1">
        <f>'[5]Otchet'!K43</f>
        <v>0</v>
      </c>
      <c r="L43" s="1">
        <f>'[5]Otchet'!L43</f>
        <v>0</v>
      </c>
      <c r="M43" s="1">
        <f>'[5]Otchet'!M43</f>
        <v>0</v>
      </c>
      <c r="N43" s="59">
        <f t="shared" si="1"/>
        <v>-77</v>
      </c>
    </row>
    <row r="44" spans="1:14" s="28" customFormat="1" ht="15.75">
      <c r="A44" s="88"/>
      <c r="B44" s="103" t="s">
        <v>130</v>
      </c>
      <c r="C44" s="97">
        <f>'[5]Otchet'!C44</f>
        <v>18092</v>
      </c>
      <c r="D44" s="1">
        <f>'[5]Otchet'!D44</f>
        <v>15568</v>
      </c>
      <c r="E44" s="1">
        <f>'[5]Otchet'!E44</f>
        <v>6457</v>
      </c>
      <c r="F44" s="1">
        <f>'[5]Otchet'!F44</f>
        <v>5815</v>
      </c>
      <c r="G44" s="1">
        <f>'[5]Otchet'!G44</f>
        <v>3320</v>
      </c>
      <c r="H44" s="1">
        <f>'[5]Otchet'!H44</f>
        <v>2147</v>
      </c>
      <c r="I44" s="1">
        <f>'[5]Otchet'!I44</f>
        <v>2801</v>
      </c>
      <c r="J44" s="1">
        <f>'[5]Otchet'!J44</f>
        <v>2227</v>
      </c>
      <c r="K44" s="1">
        <f>'[5]Otchet'!K44</f>
        <v>1203</v>
      </c>
      <c r="L44" s="1">
        <f>'[5]Otchet'!L44</f>
        <v>319</v>
      </c>
      <c r="M44" s="1">
        <f>'[5]Otchet'!M44</f>
        <v>195</v>
      </c>
      <c r="N44" s="59">
        <f t="shared" si="1"/>
        <v>58144</v>
      </c>
    </row>
    <row r="45" spans="1:14" s="28" customFormat="1" ht="15.75">
      <c r="A45" s="91" t="s">
        <v>62</v>
      </c>
      <c r="B45" s="101" t="s">
        <v>94</v>
      </c>
      <c r="C45" s="97">
        <f>'[5]Otchet'!C45</f>
        <v>0</v>
      </c>
      <c r="D45" s="1">
        <f>'[5]Otchet'!D45</f>
        <v>0</v>
      </c>
      <c r="E45" s="1">
        <f>'[5]Otchet'!E45</f>
        <v>0</v>
      </c>
      <c r="F45" s="1">
        <f>'[5]Otchet'!F45</f>
        <v>0</v>
      </c>
      <c r="G45" s="1">
        <f>'[5]Otchet'!G45</f>
        <v>0</v>
      </c>
      <c r="H45" s="1">
        <f>'[5]Otchet'!H45</f>
        <v>0</v>
      </c>
      <c r="I45" s="1">
        <f>'[5]Otchet'!I45</f>
        <v>0</v>
      </c>
      <c r="J45" s="1">
        <f>'[5]Otchet'!J45</f>
        <v>0</v>
      </c>
      <c r="K45" s="1">
        <f>'[5]Otchet'!K45</f>
        <v>0</v>
      </c>
      <c r="L45" s="1">
        <f>'[5]Otchet'!L45</f>
        <v>0</v>
      </c>
      <c r="M45" s="1">
        <f>'[5]Otchet'!M45</f>
        <v>0</v>
      </c>
      <c r="N45" s="59">
        <f t="shared" si="1"/>
        <v>0</v>
      </c>
    </row>
    <row r="46" spans="1:14" s="28" customFormat="1" ht="15.75">
      <c r="A46" s="87" t="s">
        <v>53</v>
      </c>
      <c r="B46" s="105" t="s">
        <v>95</v>
      </c>
      <c r="C46" s="97">
        <f>'[5]Otchet'!C46</f>
        <v>0</v>
      </c>
      <c r="D46" s="1">
        <f>'[5]Otchet'!D46</f>
        <v>0</v>
      </c>
      <c r="E46" s="1">
        <f>'[5]Otchet'!E46</f>
        <v>0</v>
      </c>
      <c r="F46" s="1">
        <f>'[5]Otchet'!F46</f>
        <v>0</v>
      </c>
      <c r="G46" s="1">
        <f>'[5]Otchet'!G46</f>
        <v>0</v>
      </c>
      <c r="H46" s="1">
        <f>'[5]Otchet'!H46</f>
        <v>0</v>
      </c>
      <c r="I46" s="1">
        <f>'[5]Otchet'!I46</f>
        <v>0</v>
      </c>
      <c r="J46" s="1">
        <f>'[5]Otchet'!J46</f>
        <v>0</v>
      </c>
      <c r="K46" s="1">
        <f>'[5]Otchet'!K46</f>
        <v>0</v>
      </c>
      <c r="L46" s="1">
        <f>'[5]Otchet'!L46</f>
        <v>0</v>
      </c>
      <c r="M46" s="1">
        <f>'[5]Otchet'!M46</f>
        <v>0</v>
      </c>
      <c r="N46" s="59">
        <f t="shared" si="1"/>
        <v>0</v>
      </c>
    </row>
    <row r="47" spans="1:14" s="28" customFormat="1" ht="22.5">
      <c r="A47" s="90"/>
      <c r="B47" s="101" t="s">
        <v>159</v>
      </c>
      <c r="C47" s="97">
        <f>'[5]Otchet'!C47</f>
        <v>0</v>
      </c>
      <c r="D47" s="1">
        <f>'[5]Otchet'!D47</f>
        <v>0</v>
      </c>
      <c r="E47" s="1">
        <f>'[5]Otchet'!E47</f>
        <v>0</v>
      </c>
      <c r="F47" s="1">
        <f>'[5]Otchet'!F47</f>
        <v>0</v>
      </c>
      <c r="G47" s="1">
        <f>'[5]Otchet'!G47</f>
        <v>0</v>
      </c>
      <c r="H47" s="1">
        <f>'[5]Otchet'!H47</f>
        <v>0</v>
      </c>
      <c r="I47" s="1">
        <f>'[5]Otchet'!I47</f>
        <v>0</v>
      </c>
      <c r="J47" s="1">
        <f>'[5]Otchet'!J47</f>
        <v>0</v>
      </c>
      <c r="K47" s="1">
        <f>'[5]Otchet'!K47</f>
        <v>0</v>
      </c>
      <c r="L47" s="1">
        <f>'[5]Otchet'!L47</f>
        <v>0</v>
      </c>
      <c r="M47" s="1">
        <f>'[5]Otchet'!M47</f>
        <v>0</v>
      </c>
      <c r="N47" s="59">
        <f t="shared" si="1"/>
        <v>0</v>
      </c>
    </row>
    <row r="48" spans="1:14" s="28" customFormat="1" ht="15.75">
      <c r="A48" s="90" t="s">
        <v>55</v>
      </c>
      <c r="B48" s="105" t="s">
        <v>97</v>
      </c>
      <c r="C48" s="97">
        <f>'[5]Otchet'!C48</f>
        <v>0</v>
      </c>
      <c r="D48" s="1">
        <f>'[5]Otchet'!D48</f>
        <v>0</v>
      </c>
      <c r="E48" s="1">
        <f>'[5]Otchet'!E48</f>
        <v>0</v>
      </c>
      <c r="F48" s="1">
        <f>'[5]Otchet'!F48</f>
        <v>0</v>
      </c>
      <c r="G48" s="1">
        <f>'[5]Otchet'!G48</f>
        <v>0</v>
      </c>
      <c r="H48" s="1">
        <f>'[5]Otchet'!H48</f>
        <v>0</v>
      </c>
      <c r="I48" s="1">
        <f>'[5]Otchet'!I48</f>
        <v>0</v>
      </c>
      <c r="J48" s="1">
        <f>'[5]Otchet'!J48</f>
        <v>0</v>
      </c>
      <c r="K48" s="1">
        <f>'[5]Otchet'!K48</f>
        <v>0</v>
      </c>
      <c r="L48" s="1">
        <f>'[5]Otchet'!L48</f>
        <v>0</v>
      </c>
      <c r="M48" s="1">
        <f>'[5]Otchet'!M48</f>
        <v>0</v>
      </c>
      <c r="N48" s="59">
        <f t="shared" si="1"/>
        <v>0</v>
      </c>
    </row>
    <row r="49" spans="1:14" s="28" customFormat="1" ht="22.5">
      <c r="A49" s="90"/>
      <c r="B49" s="101" t="s">
        <v>159</v>
      </c>
      <c r="C49" s="97">
        <f>'[5]Otchet'!C49</f>
        <v>0</v>
      </c>
      <c r="D49" s="1">
        <f>'[5]Otchet'!D49</f>
        <v>0</v>
      </c>
      <c r="E49" s="1">
        <f>'[5]Otchet'!E49</f>
        <v>0</v>
      </c>
      <c r="F49" s="1">
        <f>'[5]Otchet'!F49</f>
        <v>0</v>
      </c>
      <c r="G49" s="1">
        <f>'[5]Otchet'!G49</f>
        <v>0</v>
      </c>
      <c r="H49" s="1">
        <f>'[5]Otchet'!H49</f>
        <v>0</v>
      </c>
      <c r="I49" s="1">
        <f>'[5]Otchet'!I49</f>
        <v>0</v>
      </c>
      <c r="J49" s="1">
        <f>'[5]Otchet'!J49</f>
        <v>0</v>
      </c>
      <c r="K49" s="1">
        <f>'[5]Otchet'!K49</f>
        <v>0</v>
      </c>
      <c r="L49" s="1">
        <f>'[5]Otchet'!L49</f>
        <v>0</v>
      </c>
      <c r="M49" s="1">
        <f>'[5]Otchet'!M49</f>
        <v>0</v>
      </c>
      <c r="N49" s="59">
        <f t="shared" si="1"/>
        <v>0</v>
      </c>
    </row>
    <row r="50" spans="1:14" s="28" customFormat="1" ht="15.75">
      <c r="A50" s="88" t="s">
        <v>98</v>
      </c>
      <c r="B50" s="101" t="s">
        <v>99</v>
      </c>
      <c r="C50" s="97">
        <f>'[5]Otchet'!C50</f>
        <v>0</v>
      </c>
      <c r="D50" s="1">
        <f>'[5]Otchet'!D50</f>
        <v>93</v>
      </c>
      <c r="E50" s="1">
        <f>'[5]Otchet'!E50</f>
        <v>12</v>
      </c>
      <c r="F50" s="1">
        <f>'[5]Otchet'!F50</f>
        <v>0</v>
      </c>
      <c r="G50" s="1">
        <f>'[5]Otchet'!G50</f>
        <v>19</v>
      </c>
      <c r="H50" s="1">
        <f>'[5]Otchet'!H50</f>
        <v>0</v>
      </c>
      <c r="I50" s="1">
        <f>'[5]Otchet'!I50</f>
        <v>0</v>
      </c>
      <c r="J50" s="1">
        <f>'[5]Otchet'!J50</f>
        <v>0</v>
      </c>
      <c r="K50" s="1">
        <f>'[5]Otchet'!K50</f>
        <v>0</v>
      </c>
      <c r="L50" s="1">
        <f>'[5]Otchet'!L50</f>
        <v>0</v>
      </c>
      <c r="M50" s="1">
        <f>'[5]Otchet'!M50</f>
        <v>0</v>
      </c>
      <c r="N50" s="59">
        <f t="shared" si="1"/>
        <v>124</v>
      </c>
    </row>
    <row r="51" spans="1:14" s="28" customFormat="1" ht="15.75">
      <c r="A51" s="88" t="s">
        <v>100</v>
      </c>
      <c r="B51" s="101" t="s">
        <v>101</v>
      </c>
      <c r="C51" s="97">
        <f>'[5]Otchet'!C51</f>
        <v>0</v>
      </c>
      <c r="D51" s="1">
        <f>'[5]Otchet'!D51</f>
        <v>1265</v>
      </c>
      <c r="E51" s="1">
        <f>'[5]Otchet'!E51</f>
        <v>48</v>
      </c>
      <c r="F51" s="1">
        <f>'[5]Otchet'!F51</f>
        <v>393</v>
      </c>
      <c r="G51" s="1">
        <f>'[5]Otchet'!G51</f>
        <v>54</v>
      </c>
      <c r="H51" s="1">
        <f>'[5]Otchet'!H51</f>
        <v>0</v>
      </c>
      <c r="I51" s="1">
        <f>'[5]Otchet'!I51</f>
        <v>0</v>
      </c>
      <c r="J51" s="1">
        <f>'[5]Otchet'!J51</f>
        <v>140.38556574</v>
      </c>
      <c r="K51" s="1">
        <f>'[5]Otchet'!K51</f>
        <v>44</v>
      </c>
      <c r="L51" s="1">
        <f>'[5]Otchet'!L51</f>
        <v>0</v>
      </c>
      <c r="M51" s="1">
        <f>'[5]Otchet'!M51</f>
        <v>10</v>
      </c>
      <c r="N51" s="59">
        <f t="shared" si="1"/>
        <v>1954.38556574</v>
      </c>
    </row>
    <row r="52" spans="1:14" s="28" customFormat="1" ht="15.75">
      <c r="A52" s="94"/>
      <c r="B52" s="93" t="s">
        <v>131</v>
      </c>
      <c r="C52" s="97">
        <f>'[5]Otchet'!C52</f>
        <v>0</v>
      </c>
      <c r="D52" s="1">
        <f>'[5]Otchet'!D52</f>
        <v>1358</v>
      </c>
      <c r="E52" s="1">
        <f>'[5]Otchet'!E52</f>
        <v>60</v>
      </c>
      <c r="F52" s="1">
        <f>'[5]Otchet'!F52</f>
        <v>393</v>
      </c>
      <c r="G52" s="1">
        <f>'[5]Otchet'!G52</f>
        <v>73</v>
      </c>
      <c r="H52" s="1">
        <f>'[5]Otchet'!H52</f>
        <v>0</v>
      </c>
      <c r="I52" s="1">
        <f>'[5]Otchet'!I52</f>
        <v>0</v>
      </c>
      <c r="J52" s="1">
        <f>'[5]Otchet'!J52</f>
        <v>140.38556574</v>
      </c>
      <c r="K52" s="1">
        <f>'[5]Otchet'!K52</f>
        <v>44</v>
      </c>
      <c r="L52" s="1">
        <f>'[5]Otchet'!L52</f>
        <v>0</v>
      </c>
      <c r="M52" s="1">
        <f>'[5]Otchet'!M52</f>
        <v>10</v>
      </c>
      <c r="N52" s="59">
        <f t="shared" si="1"/>
        <v>2078.38556574</v>
      </c>
    </row>
    <row r="53" spans="1:14" s="28" customFormat="1" ht="22.5">
      <c r="A53" s="90" t="s">
        <v>57</v>
      </c>
      <c r="B53" s="101" t="s">
        <v>102</v>
      </c>
      <c r="C53" s="97">
        <f>'[5]Otchet'!C53</f>
        <v>453</v>
      </c>
      <c r="D53" s="1">
        <f>'[5]Otchet'!D53</f>
        <v>3322</v>
      </c>
      <c r="E53" s="1">
        <f>'[5]Otchet'!E53</f>
        <v>37</v>
      </c>
      <c r="F53" s="1">
        <f>'[5]Otchet'!F53</f>
        <v>195</v>
      </c>
      <c r="G53" s="1">
        <f>'[5]Otchet'!G53</f>
        <v>146</v>
      </c>
      <c r="H53" s="1">
        <f>'[5]Otchet'!H53</f>
        <v>0</v>
      </c>
      <c r="I53" s="1">
        <f>'[5]Otchet'!I53</f>
        <v>0</v>
      </c>
      <c r="J53" s="1">
        <f>'[5]Otchet'!J53</f>
        <v>0</v>
      </c>
      <c r="K53" s="1">
        <f>'[5]Otchet'!K53</f>
        <v>36</v>
      </c>
      <c r="L53" s="1">
        <f>'[5]Otchet'!L53</f>
        <v>5</v>
      </c>
      <c r="M53" s="1">
        <f>'[5]Otchet'!M53</f>
        <v>0</v>
      </c>
      <c r="N53" s="59">
        <f t="shared" si="1"/>
        <v>4194</v>
      </c>
    </row>
    <row r="54" spans="1:14" s="28" customFormat="1" ht="15.75">
      <c r="A54" s="90" t="s">
        <v>60</v>
      </c>
      <c r="B54" s="101" t="s">
        <v>103</v>
      </c>
      <c r="C54" s="97">
        <f>'[5]Otchet'!C54</f>
        <v>1259</v>
      </c>
      <c r="D54" s="1">
        <f>'[5]Otchet'!D54</f>
        <v>112</v>
      </c>
      <c r="E54" s="1">
        <f>'[5]Otchet'!E54</f>
        <v>1</v>
      </c>
      <c r="F54" s="1">
        <f>'[5]Otchet'!F54</f>
        <v>0</v>
      </c>
      <c r="G54" s="1">
        <f>'[5]Otchet'!G54</f>
        <v>0</v>
      </c>
      <c r="H54" s="1">
        <f>'[5]Otchet'!H54</f>
        <v>109</v>
      </c>
      <c r="I54" s="1">
        <f>'[5]Otchet'!I54</f>
        <v>7</v>
      </c>
      <c r="J54" s="1">
        <f>'[5]Otchet'!J54</f>
        <v>0</v>
      </c>
      <c r="K54" s="1">
        <f>'[5]Otchet'!K54</f>
        <v>0</v>
      </c>
      <c r="L54" s="1">
        <f>'[5]Otchet'!L54</f>
        <v>0</v>
      </c>
      <c r="M54" s="1">
        <f>'[5]Otchet'!M54</f>
        <v>0</v>
      </c>
      <c r="N54" s="59">
        <f t="shared" si="1"/>
        <v>1488</v>
      </c>
    </row>
    <row r="55" spans="1:14" s="28" customFormat="1" ht="15.75">
      <c r="A55" s="95"/>
      <c r="B55" s="108" t="s">
        <v>132</v>
      </c>
      <c r="C55" s="97">
        <f>'[5]Otchet'!C55</f>
        <v>1712</v>
      </c>
      <c r="D55" s="1">
        <f>'[5]Otchet'!D55</f>
        <v>4792</v>
      </c>
      <c r="E55" s="1">
        <f>'[5]Otchet'!E55</f>
        <v>98</v>
      </c>
      <c r="F55" s="1">
        <f>'[5]Otchet'!F55</f>
        <v>588</v>
      </c>
      <c r="G55" s="1">
        <f>'[5]Otchet'!G55</f>
        <v>219</v>
      </c>
      <c r="H55" s="1">
        <f>'[5]Otchet'!H55</f>
        <v>109</v>
      </c>
      <c r="I55" s="1">
        <f>'[5]Otchet'!I55</f>
        <v>7</v>
      </c>
      <c r="J55" s="1">
        <f>'[5]Otchet'!J55</f>
        <v>140.38556574</v>
      </c>
      <c r="K55" s="1">
        <f>'[5]Otchet'!K55</f>
        <v>80</v>
      </c>
      <c r="L55" s="1">
        <f>'[5]Otchet'!L55</f>
        <v>5</v>
      </c>
      <c r="M55" s="1">
        <f>'[5]Otchet'!M55</f>
        <v>10</v>
      </c>
      <c r="N55" s="59">
        <f t="shared" si="1"/>
        <v>7760.38556574</v>
      </c>
    </row>
    <row r="56" spans="1:14" s="28" customFormat="1" ht="15.75">
      <c r="A56" s="91" t="s">
        <v>64</v>
      </c>
      <c r="B56" s="109" t="s">
        <v>104</v>
      </c>
      <c r="C56" s="97">
        <f>'[5]Otchet'!C56</f>
        <v>0</v>
      </c>
      <c r="D56" s="1">
        <f>'[5]Otchet'!D56</f>
        <v>0</v>
      </c>
      <c r="E56" s="1">
        <f>'[5]Otchet'!E56</f>
        <v>0</v>
      </c>
      <c r="F56" s="1">
        <f>'[5]Otchet'!F56</f>
        <v>2</v>
      </c>
      <c r="G56" s="1">
        <f>'[5]Otchet'!G56</f>
        <v>0</v>
      </c>
      <c r="H56" s="1">
        <f>'[5]Otchet'!H56</f>
        <v>0</v>
      </c>
      <c r="I56" s="1">
        <f>'[5]Otchet'!I56</f>
        <v>0</v>
      </c>
      <c r="J56" s="1">
        <f>'[5]Otchet'!J56</f>
        <v>0</v>
      </c>
      <c r="K56" s="1">
        <f>'[5]Otchet'!K56</f>
        <v>59</v>
      </c>
      <c r="L56" s="1">
        <f>'[5]Otchet'!L56</f>
        <v>0</v>
      </c>
      <c r="M56" s="1">
        <f>'[5]Otchet'!M56</f>
        <v>0</v>
      </c>
      <c r="N56" s="59">
        <f t="shared" si="1"/>
        <v>61</v>
      </c>
    </row>
    <row r="57" spans="1:14" s="28" customFormat="1" ht="15.75">
      <c r="A57" s="91" t="s">
        <v>66</v>
      </c>
      <c r="B57" s="94" t="s">
        <v>65</v>
      </c>
      <c r="C57" s="97">
        <f>'[5]Otchet'!C57</f>
        <v>1</v>
      </c>
      <c r="D57" s="1">
        <f>'[5]Otchet'!D57</f>
        <v>31</v>
      </c>
      <c r="E57" s="1">
        <f>'[5]Otchet'!E57</f>
        <v>0</v>
      </c>
      <c r="F57" s="1">
        <f>'[5]Otchet'!F57</f>
        <v>593</v>
      </c>
      <c r="G57" s="1">
        <f>'[5]Otchet'!G57</f>
        <v>0</v>
      </c>
      <c r="H57" s="1">
        <f>'[5]Otchet'!H57</f>
        <v>2</v>
      </c>
      <c r="I57" s="1">
        <f>'[5]Otchet'!I57</f>
        <v>0</v>
      </c>
      <c r="J57" s="1">
        <f>'[5]Otchet'!J57</f>
        <v>16</v>
      </c>
      <c r="K57" s="1">
        <f>'[5]Otchet'!K57</f>
        <v>0</v>
      </c>
      <c r="L57" s="1">
        <f>'[5]Otchet'!L57</f>
        <v>13</v>
      </c>
      <c r="M57" s="1">
        <f>'[5]Otchet'!M57</f>
        <v>0</v>
      </c>
      <c r="N57" s="59">
        <f t="shared" si="1"/>
        <v>656</v>
      </c>
    </row>
    <row r="58" spans="1:14" s="28" customFormat="1" ht="15.75">
      <c r="A58" s="86" t="s">
        <v>75</v>
      </c>
      <c r="B58" s="101" t="s">
        <v>67</v>
      </c>
      <c r="C58" s="97">
        <f>'[5]Otchet'!C58</f>
        <v>0</v>
      </c>
      <c r="D58" s="1">
        <f>'[5]Otchet'!D58</f>
        <v>0</v>
      </c>
      <c r="E58" s="1">
        <f>'[5]Otchet'!E58</f>
        <v>0</v>
      </c>
      <c r="F58" s="1">
        <f>'[5]Otchet'!F58</f>
        <v>0</v>
      </c>
      <c r="G58" s="1">
        <f>'[5]Otchet'!G58</f>
        <v>0</v>
      </c>
      <c r="H58" s="1">
        <f>'[5]Otchet'!H58</f>
        <v>0</v>
      </c>
      <c r="I58" s="1">
        <f>'[5]Otchet'!I58</f>
        <v>0</v>
      </c>
      <c r="J58" s="1">
        <f>'[5]Otchet'!J58</f>
        <v>0</v>
      </c>
      <c r="K58" s="1">
        <f>'[5]Otchet'!K58</f>
        <v>0</v>
      </c>
      <c r="L58" s="1">
        <f>'[5]Otchet'!L58</f>
        <v>0</v>
      </c>
      <c r="M58" s="1">
        <f>'[5]Otchet'!M58</f>
        <v>0</v>
      </c>
      <c r="N58" s="59">
        <f t="shared" si="1"/>
        <v>0</v>
      </c>
    </row>
    <row r="59" spans="1:14" s="28" customFormat="1" ht="15.75">
      <c r="A59" s="87" t="s">
        <v>53</v>
      </c>
      <c r="B59" s="101" t="s">
        <v>160</v>
      </c>
      <c r="C59" s="97">
        <f>'[5]Otchet'!C59</f>
        <v>0</v>
      </c>
      <c r="D59" s="1">
        <f>'[5]Otchet'!D59</f>
        <v>0</v>
      </c>
      <c r="E59" s="1">
        <f>'[5]Otchet'!E59</f>
        <v>0</v>
      </c>
      <c r="F59" s="1">
        <f>'[5]Otchet'!F59</f>
        <v>0</v>
      </c>
      <c r="G59" s="1">
        <f>'[5]Otchet'!G59</f>
        <v>0</v>
      </c>
      <c r="H59" s="1">
        <f>'[5]Otchet'!H59</f>
        <v>0</v>
      </c>
      <c r="I59" s="1">
        <f>'[5]Otchet'!I59</f>
        <v>0</v>
      </c>
      <c r="J59" s="1">
        <f>'[5]Otchet'!J59</f>
        <v>0</v>
      </c>
      <c r="K59" s="1">
        <f>'[5]Otchet'!K59</f>
        <v>0</v>
      </c>
      <c r="L59" s="1">
        <f>'[5]Otchet'!L59</f>
        <v>0</v>
      </c>
      <c r="M59" s="1">
        <f>'[5]Otchet'!M59</f>
        <v>0</v>
      </c>
      <c r="N59" s="59">
        <f t="shared" si="1"/>
        <v>0</v>
      </c>
    </row>
    <row r="60" spans="1:14" s="28" customFormat="1" ht="15.75">
      <c r="A60" s="87" t="s">
        <v>69</v>
      </c>
      <c r="B60" s="102" t="s">
        <v>70</v>
      </c>
      <c r="C60" s="97">
        <f>'[5]Otchet'!C60</f>
        <v>-8334</v>
      </c>
      <c r="D60" s="1">
        <f>'[5]Otchet'!D60</f>
        <v>-1641</v>
      </c>
      <c r="E60" s="1">
        <f>'[5]Otchet'!E60</f>
        <v>-2823</v>
      </c>
      <c r="F60" s="1">
        <f>'[5]Otchet'!F60</f>
        <v>-385</v>
      </c>
      <c r="G60" s="1">
        <f>'[5]Otchet'!G60</f>
        <v>-689</v>
      </c>
      <c r="H60" s="1">
        <f>'[5]Otchet'!H60</f>
        <v>-1189</v>
      </c>
      <c r="I60" s="1">
        <f>'[5]Otchet'!I60</f>
        <v>-746</v>
      </c>
      <c r="J60" s="1">
        <f>'[5]Otchet'!J60</f>
        <v>-48</v>
      </c>
      <c r="K60" s="1">
        <f>'[5]Otchet'!K60</f>
        <v>-546</v>
      </c>
      <c r="L60" s="1">
        <f>'[5]Otchet'!L60</f>
        <v>-346</v>
      </c>
      <c r="M60" s="1">
        <f>'[5]Otchet'!M60</f>
        <v>-40</v>
      </c>
      <c r="N60" s="59">
        <f t="shared" si="1"/>
        <v>-16787</v>
      </c>
    </row>
    <row r="61" spans="1:14" s="28" customFormat="1" ht="15.75">
      <c r="A61" s="87" t="s">
        <v>71</v>
      </c>
      <c r="B61" s="105" t="s">
        <v>72</v>
      </c>
      <c r="C61" s="97">
        <f>'[5]Otchet'!C61</f>
        <v>46</v>
      </c>
      <c r="D61" s="1">
        <f>'[5]Otchet'!D61</f>
        <v>16</v>
      </c>
      <c r="E61" s="1">
        <f>'[5]Otchet'!E61</f>
        <v>18</v>
      </c>
      <c r="F61" s="1">
        <f>'[5]Otchet'!F61</f>
        <v>20</v>
      </c>
      <c r="G61" s="1">
        <f>'[5]Otchet'!G61</f>
        <v>66</v>
      </c>
      <c r="H61" s="1">
        <f>'[5]Otchet'!H61</f>
        <v>35</v>
      </c>
      <c r="I61" s="1">
        <f>'[5]Otchet'!I61</f>
        <v>0</v>
      </c>
      <c r="J61" s="1">
        <f>'[5]Otchet'!J61</f>
        <v>0</v>
      </c>
      <c r="K61" s="1">
        <f>'[5]Otchet'!K61</f>
        <v>0</v>
      </c>
      <c r="L61" s="1">
        <f>'[5]Otchet'!L61</f>
        <v>0</v>
      </c>
      <c r="M61" s="1">
        <f>'[5]Otchet'!M61</f>
        <v>0</v>
      </c>
      <c r="N61" s="59">
        <f t="shared" si="1"/>
        <v>201</v>
      </c>
    </row>
    <row r="62" spans="1:14" s="61" customFormat="1" ht="15.75">
      <c r="A62" s="90"/>
      <c r="B62" s="106" t="s">
        <v>133</v>
      </c>
      <c r="C62" s="97">
        <f>'[5]Otchet'!C62</f>
        <v>-8288</v>
      </c>
      <c r="D62" s="1">
        <f>'[5]Otchet'!D62</f>
        <v>-1625</v>
      </c>
      <c r="E62" s="1">
        <f>'[5]Otchet'!E62</f>
        <v>-2805</v>
      </c>
      <c r="F62" s="1">
        <f>'[5]Otchet'!F62</f>
        <v>-365</v>
      </c>
      <c r="G62" s="1">
        <f>'[5]Otchet'!G62</f>
        <v>-623</v>
      </c>
      <c r="H62" s="1">
        <f>'[5]Otchet'!H62</f>
        <v>-1154</v>
      </c>
      <c r="I62" s="1">
        <f>'[5]Otchet'!I62</f>
        <v>-746</v>
      </c>
      <c r="J62" s="1">
        <f>'[5]Otchet'!J62</f>
        <v>-48</v>
      </c>
      <c r="K62" s="1">
        <f>'[5]Otchet'!K62</f>
        <v>-546</v>
      </c>
      <c r="L62" s="1">
        <f>'[5]Otchet'!L62</f>
        <v>-346</v>
      </c>
      <c r="M62" s="1">
        <f>'[5]Otchet'!M62</f>
        <v>-40</v>
      </c>
      <c r="N62" s="59">
        <f t="shared" si="1"/>
        <v>-16586</v>
      </c>
    </row>
    <row r="63" spans="1:14" s="28" customFormat="1" ht="15.75">
      <c r="A63" s="90" t="s">
        <v>55</v>
      </c>
      <c r="B63" s="105" t="s">
        <v>105</v>
      </c>
      <c r="C63" s="97">
        <f>'[5]Otchet'!C63</f>
        <v>0</v>
      </c>
      <c r="D63" s="1">
        <f>'[5]Otchet'!D63</f>
        <v>0</v>
      </c>
      <c r="E63" s="1">
        <f>'[5]Otchet'!E63</f>
        <v>0</v>
      </c>
      <c r="F63" s="1">
        <f>'[5]Otchet'!F63</f>
        <v>0</v>
      </c>
      <c r="G63" s="1">
        <f>'[5]Otchet'!G63</f>
        <v>0</v>
      </c>
      <c r="H63" s="1">
        <f>'[5]Otchet'!H63</f>
        <v>0</v>
      </c>
      <c r="I63" s="1">
        <f>'[5]Otchet'!I63</f>
        <v>0</v>
      </c>
      <c r="J63" s="1">
        <f>'[5]Otchet'!J63</f>
        <v>0</v>
      </c>
      <c r="K63" s="1">
        <f>'[5]Otchet'!K63</f>
        <v>0</v>
      </c>
      <c r="L63" s="1">
        <f>'[5]Otchet'!L63</f>
        <v>0</v>
      </c>
      <c r="M63" s="1">
        <f>'[5]Otchet'!M63</f>
        <v>0</v>
      </c>
      <c r="N63" s="59">
        <f t="shared" si="1"/>
        <v>0</v>
      </c>
    </row>
    <row r="64" spans="1:14" s="28" customFormat="1" ht="15.75">
      <c r="A64" s="88" t="s">
        <v>98</v>
      </c>
      <c r="B64" s="102" t="s">
        <v>70</v>
      </c>
      <c r="C64" s="97">
        <f>'[5]Otchet'!C64</f>
        <v>476</v>
      </c>
      <c r="D64" s="1">
        <f>'[5]Otchet'!D64</f>
        <v>8</v>
      </c>
      <c r="E64" s="1">
        <f>'[5]Otchet'!E64</f>
        <v>-80</v>
      </c>
      <c r="F64" s="1">
        <f>'[5]Otchet'!F64</f>
        <v>41</v>
      </c>
      <c r="G64" s="1">
        <f>'[5]Otchet'!G64</f>
        <v>142</v>
      </c>
      <c r="H64" s="1">
        <f>'[5]Otchet'!H64</f>
        <v>-79</v>
      </c>
      <c r="I64" s="1">
        <f>'[5]Otchet'!I64</f>
        <v>-1145</v>
      </c>
      <c r="J64" s="1">
        <f>'[5]Otchet'!J64</f>
        <v>-28</v>
      </c>
      <c r="K64" s="1">
        <f>'[5]Otchet'!K64</f>
        <v>-96</v>
      </c>
      <c r="L64" s="1">
        <f>'[5]Otchet'!L64</f>
        <v>0</v>
      </c>
      <c r="M64" s="1">
        <f>'[5]Otchet'!M64</f>
        <v>1</v>
      </c>
      <c r="N64" s="59">
        <f t="shared" si="1"/>
        <v>-760</v>
      </c>
    </row>
    <row r="65" spans="1:14" s="28" customFormat="1" ht="15.75">
      <c r="A65" s="88" t="s">
        <v>100</v>
      </c>
      <c r="B65" s="105" t="s">
        <v>72</v>
      </c>
      <c r="C65" s="97">
        <f>'[5]Otchet'!C65</f>
        <v>-13</v>
      </c>
      <c r="D65" s="1">
        <f>'[5]Otchet'!D65</f>
        <v>0</v>
      </c>
      <c r="E65" s="1">
        <f>'[5]Otchet'!E65</f>
        <v>57</v>
      </c>
      <c r="F65" s="1">
        <f>'[5]Otchet'!F65</f>
        <v>-5</v>
      </c>
      <c r="G65" s="1">
        <f>'[5]Otchet'!G65</f>
        <v>-36</v>
      </c>
      <c r="H65" s="1">
        <f>'[5]Otchet'!H65</f>
        <v>0</v>
      </c>
      <c r="I65" s="1">
        <f>'[5]Otchet'!I65</f>
        <v>0</v>
      </c>
      <c r="J65" s="1">
        <f>'[5]Otchet'!J65</f>
        <v>6</v>
      </c>
      <c r="K65" s="1">
        <f>'[5]Otchet'!K65</f>
        <v>0</v>
      </c>
      <c r="L65" s="1">
        <f>'[5]Otchet'!L65</f>
        <v>0</v>
      </c>
      <c r="M65" s="1">
        <f>'[5]Otchet'!M65</f>
        <v>0</v>
      </c>
      <c r="N65" s="59">
        <f t="shared" si="1"/>
        <v>9</v>
      </c>
    </row>
    <row r="66" spans="1:14" s="28" customFormat="1" ht="15.75">
      <c r="A66" s="90"/>
      <c r="B66" s="93" t="s">
        <v>134</v>
      </c>
      <c r="C66" s="97">
        <f>'[5]Otchet'!C66</f>
        <v>463</v>
      </c>
      <c r="D66" s="1">
        <f>'[5]Otchet'!D66</f>
        <v>8</v>
      </c>
      <c r="E66" s="1">
        <f>'[5]Otchet'!E66</f>
        <v>-23</v>
      </c>
      <c r="F66" s="1">
        <f>'[5]Otchet'!F66</f>
        <v>36</v>
      </c>
      <c r="G66" s="1">
        <f>'[5]Otchet'!G66</f>
        <v>106</v>
      </c>
      <c r="H66" s="1">
        <f>'[5]Otchet'!H66</f>
        <v>-79</v>
      </c>
      <c r="I66" s="1">
        <f>'[5]Otchet'!I66</f>
        <v>-1145</v>
      </c>
      <c r="J66" s="1">
        <f>'[5]Otchet'!J66</f>
        <v>-22</v>
      </c>
      <c r="K66" s="1">
        <f>'[5]Otchet'!K66</f>
        <v>-96</v>
      </c>
      <c r="L66" s="1">
        <f>'[5]Otchet'!L66</f>
        <v>0</v>
      </c>
      <c r="M66" s="1">
        <f>'[5]Otchet'!M66</f>
        <v>1</v>
      </c>
      <c r="N66" s="59">
        <f t="shared" si="1"/>
        <v>-751</v>
      </c>
    </row>
    <row r="67" spans="1:14" s="28" customFormat="1" ht="15.75">
      <c r="A67" s="91"/>
      <c r="B67" s="110" t="s">
        <v>128</v>
      </c>
      <c r="C67" s="97">
        <f>'[5]Otchet'!C67</f>
        <v>-7825</v>
      </c>
      <c r="D67" s="1">
        <f>'[5]Otchet'!D67</f>
        <v>-1617</v>
      </c>
      <c r="E67" s="1">
        <f>'[5]Otchet'!E67</f>
        <v>-2828</v>
      </c>
      <c r="F67" s="1">
        <f>'[5]Otchet'!F67</f>
        <v>-329</v>
      </c>
      <c r="G67" s="1">
        <f>'[5]Otchet'!G67</f>
        <v>-517</v>
      </c>
      <c r="H67" s="1">
        <f>'[5]Otchet'!H67</f>
        <v>-1233</v>
      </c>
      <c r="I67" s="1">
        <f>'[5]Otchet'!I67</f>
        <v>-1891</v>
      </c>
      <c r="J67" s="1">
        <f>'[5]Otchet'!J67</f>
        <v>-70</v>
      </c>
      <c r="K67" s="1">
        <f>'[5]Otchet'!K67</f>
        <v>-642</v>
      </c>
      <c r="L67" s="1">
        <f>'[5]Otchet'!L67</f>
        <v>-346</v>
      </c>
      <c r="M67" s="1">
        <f>'[5]Otchet'!M67</f>
        <v>-39</v>
      </c>
      <c r="N67" s="59">
        <f t="shared" si="1"/>
        <v>-17337</v>
      </c>
    </row>
    <row r="68" spans="1:14" s="28" customFormat="1" ht="22.5">
      <c r="A68" s="86" t="s">
        <v>79</v>
      </c>
      <c r="B68" s="101" t="s">
        <v>161</v>
      </c>
      <c r="C68" s="97">
        <f>'[5]Otchet'!C68</f>
        <v>0</v>
      </c>
      <c r="D68" s="1">
        <f>'[5]Otchet'!D68</f>
        <v>0</v>
      </c>
      <c r="E68" s="1">
        <f>'[5]Otchet'!E68</f>
        <v>0</v>
      </c>
      <c r="F68" s="1">
        <f>'[5]Otchet'!F68</f>
        <v>0</v>
      </c>
      <c r="G68" s="1">
        <f>'[5]Otchet'!G68</f>
        <v>0</v>
      </c>
      <c r="H68" s="1">
        <f>'[5]Otchet'!H68</f>
        <v>0</v>
      </c>
      <c r="I68" s="1">
        <f>'[5]Otchet'!I68</f>
        <v>0</v>
      </c>
      <c r="J68" s="1">
        <f>'[5]Otchet'!J68</f>
        <v>0</v>
      </c>
      <c r="K68" s="1">
        <f>'[5]Otchet'!K68</f>
        <v>0</v>
      </c>
      <c r="L68" s="1">
        <f>'[5]Otchet'!L68</f>
        <v>0</v>
      </c>
      <c r="M68" s="1">
        <f>'[5]Otchet'!M68</f>
        <v>0</v>
      </c>
      <c r="N68" s="59">
        <f t="shared" si="1"/>
        <v>0</v>
      </c>
    </row>
    <row r="69" spans="1:14" s="28" customFormat="1" ht="15.75">
      <c r="A69" s="87" t="s">
        <v>53</v>
      </c>
      <c r="B69" s="109" t="s">
        <v>106</v>
      </c>
      <c r="C69" s="97">
        <f>'[5]Otchet'!C69</f>
        <v>0</v>
      </c>
      <c r="D69" s="1">
        <f>'[5]Otchet'!D69</f>
        <v>0</v>
      </c>
      <c r="E69" s="1">
        <f>'[5]Otchet'!E69</f>
        <v>0</v>
      </c>
      <c r="F69" s="1">
        <f>'[5]Otchet'!F69</f>
        <v>0</v>
      </c>
      <c r="G69" s="1">
        <f>'[5]Otchet'!G69</f>
        <v>0</v>
      </c>
      <c r="H69" s="1">
        <f>'[5]Otchet'!H69</f>
        <v>0</v>
      </c>
      <c r="I69" s="1">
        <f>'[5]Otchet'!I69</f>
        <v>0</v>
      </c>
      <c r="J69" s="1">
        <f>'[5]Otchet'!J69</f>
        <v>0</v>
      </c>
      <c r="K69" s="1">
        <f>'[5]Otchet'!K69</f>
        <v>0</v>
      </c>
      <c r="L69" s="1">
        <f>'[5]Otchet'!L69</f>
        <v>0</v>
      </c>
      <c r="M69" s="1">
        <f>'[5]Otchet'!M69</f>
        <v>0</v>
      </c>
      <c r="N69" s="59">
        <f t="shared" si="1"/>
        <v>0</v>
      </c>
    </row>
    <row r="70" spans="1:14" s="28" customFormat="1" ht="15.75">
      <c r="A70" s="87" t="s">
        <v>69</v>
      </c>
      <c r="B70" s="102" t="s">
        <v>70</v>
      </c>
      <c r="C70" s="97">
        <f>'[5]Otchet'!C70</f>
        <v>-4804</v>
      </c>
      <c r="D70" s="1">
        <f>'[5]Otchet'!D70</f>
        <v>-13618</v>
      </c>
      <c r="E70" s="1">
        <f>'[5]Otchet'!E70</f>
        <v>676</v>
      </c>
      <c r="F70" s="1">
        <f>'[5]Otchet'!F70</f>
        <v>-1807</v>
      </c>
      <c r="G70" s="1">
        <f>'[5]Otchet'!G70</f>
        <v>-1119</v>
      </c>
      <c r="H70" s="1">
        <f>'[5]Otchet'!H70</f>
        <v>27</v>
      </c>
      <c r="I70" s="1">
        <f>'[5]Otchet'!I70</f>
        <v>0</v>
      </c>
      <c r="J70" s="1">
        <f>'[5]Otchet'!J70</f>
        <v>-1226</v>
      </c>
      <c r="K70" s="1">
        <f>'[5]Otchet'!K70</f>
        <v>-66</v>
      </c>
      <c r="L70" s="1">
        <f>'[5]Otchet'!L70</f>
        <v>165</v>
      </c>
      <c r="M70" s="1">
        <f>'[5]Otchet'!M70</f>
        <v>-63</v>
      </c>
      <c r="N70" s="59">
        <f t="shared" si="1"/>
        <v>-21835</v>
      </c>
    </row>
    <row r="71" spans="1:14" s="61" customFormat="1" ht="15.75">
      <c r="A71" s="87" t="s">
        <v>71</v>
      </c>
      <c r="B71" s="105" t="s">
        <v>72</v>
      </c>
      <c r="C71" s="97">
        <f>'[5]Otchet'!C71</f>
        <v>0</v>
      </c>
      <c r="D71" s="1">
        <f>'[5]Otchet'!D71</f>
        <v>0</v>
      </c>
      <c r="E71" s="1">
        <f>'[5]Otchet'!E71</f>
        <v>5</v>
      </c>
      <c r="F71" s="1">
        <f>'[5]Otchet'!F71</f>
        <v>0</v>
      </c>
      <c r="G71" s="1">
        <f>'[5]Otchet'!G71</f>
        <v>5</v>
      </c>
      <c r="H71" s="1">
        <f>'[5]Otchet'!H71</f>
        <v>0</v>
      </c>
      <c r="I71" s="1">
        <f>'[5]Otchet'!I71</f>
        <v>0</v>
      </c>
      <c r="J71" s="1">
        <f>'[5]Otchet'!J71</f>
        <v>0</v>
      </c>
      <c r="K71" s="1">
        <f>'[5]Otchet'!K71</f>
        <v>0</v>
      </c>
      <c r="L71" s="1">
        <f>'[5]Otchet'!L71</f>
        <v>0</v>
      </c>
      <c r="M71" s="1">
        <f>'[5]Otchet'!M71</f>
        <v>0</v>
      </c>
      <c r="N71" s="59">
        <f aca="true" t="shared" si="2" ref="N71:N90">SUM(C71:M71)</f>
        <v>10</v>
      </c>
    </row>
    <row r="72" spans="1:14" s="28" customFormat="1" ht="15.75">
      <c r="A72" s="90"/>
      <c r="B72" s="106" t="s">
        <v>135</v>
      </c>
      <c r="C72" s="97">
        <f>'[5]Otchet'!C72</f>
        <v>-4804</v>
      </c>
      <c r="D72" s="1">
        <f>'[5]Otchet'!D72</f>
        <v>-13618</v>
      </c>
      <c r="E72" s="1">
        <f>'[5]Otchet'!E72</f>
        <v>681</v>
      </c>
      <c r="F72" s="1">
        <f>'[5]Otchet'!F72</f>
        <v>-1807</v>
      </c>
      <c r="G72" s="1">
        <f>'[5]Otchet'!G72</f>
        <v>-1114</v>
      </c>
      <c r="H72" s="1">
        <f>'[5]Otchet'!H72</f>
        <v>27</v>
      </c>
      <c r="I72" s="1">
        <f>'[5]Otchet'!I72</f>
        <v>0</v>
      </c>
      <c r="J72" s="1">
        <f>'[5]Otchet'!J72</f>
        <v>-1226</v>
      </c>
      <c r="K72" s="1">
        <f>'[5]Otchet'!K72</f>
        <v>-66</v>
      </c>
      <c r="L72" s="1">
        <f>'[5]Otchet'!L72</f>
        <v>165</v>
      </c>
      <c r="M72" s="1">
        <f>'[5]Otchet'!M72</f>
        <v>-63</v>
      </c>
      <c r="N72" s="59">
        <f t="shared" si="2"/>
        <v>-21825</v>
      </c>
    </row>
    <row r="73" spans="1:14" s="61" customFormat="1" ht="15.75">
      <c r="A73" s="90" t="s">
        <v>55</v>
      </c>
      <c r="B73" s="105" t="s">
        <v>162</v>
      </c>
      <c r="C73" s="97">
        <f>'[5]Otchet'!C73</f>
        <v>-276</v>
      </c>
      <c r="D73" s="1">
        <f>'[5]Otchet'!D73</f>
        <v>0</v>
      </c>
      <c r="E73" s="1">
        <f>'[5]Otchet'!E73</f>
        <v>0</v>
      </c>
      <c r="F73" s="1">
        <f>'[5]Otchet'!F73</f>
        <v>0</v>
      </c>
      <c r="G73" s="1">
        <f>'[5]Otchet'!G73</f>
        <v>5</v>
      </c>
      <c r="H73" s="1">
        <f>'[5]Otchet'!H73</f>
        <v>-2</v>
      </c>
      <c r="I73" s="1">
        <f>'[5]Otchet'!I73</f>
        <v>0</v>
      </c>
      <c r="J73" s="1">
        <f>'[5]Otchet'!J73</f>
        <v>-53</v>
      </c>
      <c r="K73" s="1">
        <f>'[5]Otchet'!K73</f>
        <v>0</v>
      </c>
      <c r="L73" s="1">
        <f>'[5]Otchet'!L73</f>
        <v>-4</v>
      </c>
      <c r="M73" s="1">
        <f>'[5]Otchet'!M73</f>
        <v>-57</v>
      </c>
      <c r="N73" s="59">
        <f t="shared" si="2"/>
        <v>-387</v>
      </c>
    </row>
    <row r="74" spans="1:14" s="61" customFormat="1" ht="15.75">
      <c r="A74" s="90"/>
      <c r="B74" s="93" t="s">
        <v>136</v>
      </c>
      <c r="C74" s="97">
        <f>'[5]Otchet'!C74</f>
        <v>-5080</v>
      </c>
      <c r="D74" s="1">
        <f>'[5]Otchet'!D74</f>
        <v>-13618</v>
      </c>
      <c r="E74" s="1">
        <f>'[5]Otchet'!E74</f>
        <v>681</v>
      </c>
      <c r="F74" s="1">
        <f>'[5]Otchet'!F74</f>
        <v>-1807</v>
      </c>
      <c r="G74" s="1">
        <f>'[5]Otchet'!G74</f>
        <v>-1109</v>
      </c>
      <c r="H74" s="1">
        <f>'[5]Otchet'!H74</f>
        <v>25</v>
      </c>
      <c r="I74" s="1">
        <f>'[5]Otchet'!I74</f>
        <v>0</v>
      </c>
      <c r="J74" s="1">
        <f>'[5]Otchet'!J74</f>
        <v>-1279</v>
      </c>
      <c r="K74" s="1">
        <f>'[5]Otchet'!K74</f>
        <v>-66</v>
      </c>
      <c r="L74" s="1">
        <f>'[5]Otchet'!L74</f>
        <v>161</v>
      </c>
      <c r="M74" s="1">
        <f>'[5]Otchet'!M74</f>
        <v>-120</v>
      </c>
      <c r="N74" s="59">
        <f t="shared" si="2"/>
        <v>-22212</v>
      </c>
    </row>
    <row r="75" spans="1:14" s="61" customFormat="1" ht="15.75">
      <c r="A75" s="86" t="s">
        <v>81</v>
      </c>
      <c r="B75" s="101" t="s">
        <v>107</v>
      </c>
      <c r="C75" s="97">
        <f>'[5]Otchet'!C75</f>
        <v>0</v>
      </c>
      <c r="D75" s="1">
        <f>'[5]Otchet'!D75</f>
        <v>-545</v>
      </c>
      <c r="E75" s="1">
        <f>'[5]Otchet'!E75</f>
        <v>0</v>
      </c>
      <c r="F75" s="1">
        <f>'[5]Otchet'!F75</f>
        <v>0</v>
      </c>
      <c r="G75" s="1">
        <f>'[5]Otchet'!G75</f>
        <v>0</v>
      </c>
      <c r="H75" s="1">
        <f>'[5]Otchet'!H75</f>
        <v>0</v>
      </c>
      <c r="I75" s="1">
        <f>'[5]Otchet'!I75</f>
        <v>0</v>
      </c>
      <c r="J75" s="1">
        <f>'[5]Otchet'!J75</f>
        <v>0</v>
      </c>
      <c r="K75" s="1">
        <f>'[5]Otchet'!K75</f>
        <v>0</v>
      </c>
      <c r="L75" s="1">
        <f>'[5]Otchet'!L75</f>
        <v>0</v>
      </c>
      <c r="M75" s="1">
        <f>'[5]Otchet'!M75</f>
        <v>0</v>
      </c>
      <c r="N75" s="59">
        <f t="shared" si="2"/>
        <v>-545</v>
      </c>
    </row>
    <row r="76" spans="1:14" s="61" customFormat="1" ht="12.75" customHeight="1">
      <c r="A76" s="86" t="s">
        <v>87</v>
      </c>
      <c r="B76" s="101" t="s">
        <v>82</v>
      </c>
      <c r="C76" s="97">
        <f>'[5]Otchet'!C76</f>
        <v>0</v>
      </c>
      <c r="D76" s="1">
        <f>'[5]Otchet'!D76</f>
        <v>0</v>
      </c>
      <c r="E76" s="1">
        <f>'[5]Otchet'!E76</f>
        <v>0</v>
      </c>
      <c r="F76" s="1">
        <f>'[5]Otchet'!F76</f>
        <v>0</v>
      </c>
      <c r="G76" s="1">
        <f>'[5]Otchet'!G76</f>
        <v>0</v>
      </c>
      <c r="H76" s="1">
        <f>'[5]Otchet'!H76</f>
        <v>0</v>
      </c>
      <c r="I76" s="1">
        <f>'[5]Otchet'!I76</f>
        <v>0</v>
      </c>
      <c r="J76" s="1">
        <f>'[5]Otchet'!J76</f>
        <v>0</v>
      </c>
      <c r="K76" s="1">
        <f>'[5]Otchet'!K76</f>
        <v>0</v>
      </c>
      <c r="L76" s="1">
        <f>'[5]Otchet'!L76</f>
        <v>0</v>
      </c>
      <c r="M76" s="1">
        <f>'[5]Otchet'!M76</f>
        <v>0</v>
      </c>
      <c r="N76" s="59">
        <f t="shared" si="2"/>
        <v>0</v>
      </c>
    </row>
    <row r="77" spans="1:14" s="61" customFormat="1" ht="15.75">
      <c r="A77" s="87" t="s">
        <v>53</v>
      </c>
      <c r="B77" s="101" t="s">
        <v>83</v>
      </c>
      <c r="C77" s="97">
        <f>'[5]Otchet'!C77</f>
        <v>-1122</v>
      </c>
      <c r="D77" s="1">
        <f>'[5]Otchet'!D77</f>
        <v>-3223</v>
      </c>
      <c r="E77" s="1">
        <f>'[5]Otchet'!E77</f>
        <v>-446</v>
      </c>
      <c r="F77" s="1">
        <f>'[5]Otchet'!F77</f>
        <v>-1329</v>
      </c>
      <c r="G77" s="1">
        <f>'[5]Otchet'!G77</f>
        <v>-864</v>
      </c>
      <c r="H77" s="1">
        <f>'[5]Otchet'!H77</f>
        <v>-416</v>
      </c>
      <c r="I77" s="1">
        <f>'[5]Otchet'!I77</f>
        <v>-36</v>
      </c>
      <c r="J77" s="1">
        <f>'[5]Otchet'!J77</f>
        <v>-848</v>
      </c>
      <c r="K77" s="1">
        <f>'[5]Otchet'!K77</f>
        <v>-301</v>
      </c>
      <c r="L77" s="1">
        <f>'[5]Otchet'!L77</f>
        <v>-37</v>
      </c>
      <c r="M77" s="1">
        <f>'[5]Otchet'!M77</f>
        <v>-11</v>
      </c>
      <c r="N77" s="59">
        <f t="shared" si="2"/>
        <v>-8633</v>
      </c>
    </row>
    <row r="78" spans="1:14" s="28" customFormat="1" ht="15.75">
      <c r="A78" s="87" t="s">
        <v>55</v>
      </c>
      <c r="B78" s="101" t="s">
        <v>84</v>
      </c>
      <c r="C78" s="97">
        <f>'[5]Otchet'!C78</f>
        <v>145</v>
      </c>
      <c r="D78" s="1">
        <f>'[5]Otchet'!D78</f>
        <v>2843</v>
      </c>
      <c r="E78" s="1">
        <f>'[5]Otchet'!E78</f>
        <v>143</v>
      </c>
      <c r="F78" s="1">
        <f>'[5]Otchet'!F78</f>
        <v>0</v>
      </c>
      <c r="G78" s="1">
        <f>'[5]Otchet'!G78</f>
        <v>178</v>
      </c>
      <c r="H78" s="1">
        <f>'[5]Otchet'!H78</f>
        <v>0</v>
      </c>
      <c r="I78" s="1">
        <f>'[5]Otchet'!I78</f>
        <v>0</v>
      </c>
      <c r="J78" s="1">
        <f>'[5]Otchet'!J78</f>
        <v>0</v>
      </c>
      <c r="K78" s="1">
        <f>'[5]Otchet'!K78</f>
        <v>0</v>
      </c>
      <c r="L78" s="1">
        <f>'[5]Otchet'!L78</f>
        <v>0</v>
      </c>
      <c r="M78" s="1">
        <f>'[5]Otchet'!M78</f>
        <v>0</v>
      </c>
      <c r="N78" s="59">
        <f t="shared" si="2"/>
        <v>3309</v>
      </c>
    </row>
    <row r="79" spans="1:14" s="28" customFormat="1" ht="15.75">
      <c r="A79" s="87" t="s">
        <v>57</v>
      </c>
      <c r="B79" s="101" t="s">
        <v>85</v>
      </c>
      <c r="C79" s="97">
        <f>'[5]Otchet'!C79</f>
        <v>-3894</v>
      </c>
      <c r="D79" s="1">
        <f>'[5]Otchet'!D79</f>
        <v>-754</v>
      </c>
      <c r="E79" s="1">
        <f>'[5]Otchet'!E79</f>
        <v>-1316</v>
      </c>
      <c r="F79" s="1">
        <f>'[5]Otchet'!F79</f>
        <v>-1605</v>
      </c>
      <c r="G79" s="1">
        <f>'[5]Otchet'!G79</f>
        <v>-677</v>
      </c>
      <c r="H79" s="1">
        <f>'[5]Otchet'!H79</f>
        <v>-579</v>
      </c>
      <c r="I79" s="1">
        <f>'[5]Otchet'!I79</f>
        <v>-745</v>
      </c>
      <c r="J79" s="1">
        <f>'[5]Otchet'!J79</f>
        <v>-345</v>
      </c>
      <c r="K79" s="1">
        <f>'[5]Otchet'!K79</f>
        <v>-307</v>
      </c>
      <c r="L79" s="1">
        <f>'[5]Otchet'!L79</f>
        <v>-101</v>
      </c>
      <c r="M79" s="1">
        <f>'[5]Otchet'!M79</f>
        <v>-98</v>
      </c>
      <c r="N79" s="59">
        <f t="shared" si="2"/>
        <v>-10421</v>
      </c>
    </row>
    <row r="80" spans="1:14" s="28" customFormat="1" ht="15.75">
      <c r="A80" s="87" t="s">
        <v>60</v>
      </c>
      <c r="B80" s="101" t="s">
        <v>86</v>
      </c>
      <c r="C80" s="97">
        <f>'[5]Otchet'!C80</f>
        <v>7</v>
      </c>
      <c r="D80" s="1">
        <f>'[5]Otchet'!D80</f>
        <v>0</v>
      </c>
      <c r="E80" s="1">
        <f>'[5]Otchet'!E80</f>
        <v>0</v>
      </c>
      <c r="F80" s="1">
        <f>'[5]Otchet'!F80</f>
        <v>111</v>
      </c>
      <c r="G80" s="1">
        <f>'[5]Otchet'!G80</f>
        <v>22</v>
      </c>
      <c r="H80" s="1">
        <f>'[5]Otchet'!H80</f>
        <v>0</v>
      </c>
      <c r="I80" s="1">
        <f>'[5]Otchet'!I80</f>
        <v>0</v>
      </c>
      <c r="J80" s="1">
        <f>'[5]Otchet'!J80</f>
        <v>23</v>
      </c>
      <c r="K80" s="1">
        <f>'[5]Otchet'!K80</f>
        <v>0</v>
      </c>
      <c r="L80" s="1">
        <f>'[5]Otchet'!L80</f>
        <v>0</v>
      </c>
      <c r="M80" s="1">
        <f>'[5]Otchet'!M80</f>
        <v>0</v>
      </c>
      <c r="N80" s="59">
        <f t="shared" si="2"/>
        <v>163</v>
      </c>
    </row>
    <row r="81" spans="1:14" s="28" customFormat="1" ht="15.75">
      <c r="A81" s="91"/>
      <c r="B81" s="103" t="s">
        <v>137</v>
      </c>
      <c r="C81" s="97">
        <f>'[5]Otchet'!C81</f>
        <v>-4864</v>
      </c>
      <c r="D81" s="1">
        <f>'[5]Otchet'!D81</f>
        <v>-1134</v>
      </c>
      <c r="E81" s="1">
        <f>'[5]Otchet'!E81</f>
        <v>-1619</v>
      </c>
      <c r="F81" s="1">
        <f>'[5]Otchet'!F81</f>
        <v>-2823</v>
      </c>
      <c r="G81" s="1">
        <f>'[5]Otchet'!G81</f>
        <v>-1341</v>
      </c>
      <c r="H81" s="1">
        <f>'[5]Otchet'!H81</f>
        <v>-995</v>
      </c>
      <c r="I81" s="1">
        <f>'[5]Otchet'!I81</f>
        <v>-781</v>
      </c>
      <c r="J81" s="1">
        <f>'[5]Otchet'!J81</f>
        <v>-1170</v>
      </c>
      <c r="K81" s="1">
        <f>'[5]Otchet'!K81</f>
        <v>-608</v>
      </c>
      <c r="L81" s="1">
        <f>'[5]Otchet'!L81</f>
        <v>-138</v>
      </c>
      <c r="M81" s="1">
        <f>'[5]Otchet'!M81</f>
        <v>-109</v>
      </c>
      <c r="N81" s="59">
        <f t="shared" si="2"/>
        <v>-15582</v>
      </c>
    </row>
    <row r="82" spans="1:14" s="28" customFormat="1" ht="15.75">
      <c r="A82" s="86" t="s">
        <v>89</v>
      </c>
      <c r="B82" s="101" t="s">
        <v>108</v>
      </c>
      <c r="C82" s="97">
        <f>'[5]Otchet'!C82</f>
        <v>0</v>
      </c>
      <c r="D82" s="1">
        <f>'[5]Otchet'!D82</f>
        <v>0</v>
      </c>
      <c r="E82" s="1">
        <f>'[5]Otchet'!E82</f>
        <v>0</v>
      </c>
      <c r="F82" s="1">
        <f>'[5]Otchet'!F82</f>
        <v>0</v>
      </c>
      <c r="G82" s="1">
        <f>'[5]Otchet'!G82</f>
        <v>0</v>
      </c>
      <c r="H82" s="1">
        <f>'[5]Otchet'!H82</f>
        <v>0</v>
      </c>
      <c r="I82" s="1">
        <f>'[5]Otchet'!I82</f>
        <v>0</v>
      </c>
      <c r="J82" s="1">
        <f>'[5]Otchet'!J82</f>
        <v>0</v>
      </c>
      <c r="K82" s="1">
        <f>'[5]Otchet'!K82</f>
        <v>0</v>
      </c>
      <c r="L82" s="1">
        <f>'[5]Otchet'!L82</f>
        <v>0</v>
      </c>
      <c r="M82" s="1">
        <f>'[5]Otchet'!M82</f>
        <v>0</v>
      </c>
      <c r="N82" s="59">
        <f t="shared" si="2"/>
        <v>0</v>
      </c>
    </row>
    <row r="83" spans="1:14" s="28" customFormat="1" ht="15.75">
      <c r="A83" s="87" t="s">
        <v>53</v>
      </c>
      <c r="B83" s="101" t="s">
        <v>109</v>
      </c>
      <c r="C83" s="97">
        <f>'[5]Otchet'!C83</f>
        <v>0</v>
      </c>
      <c r="D83" s="1">
        <f>'[5]Otchet'!D83</f>
        <v>-1</v>
      </c>
      <c r="E83" s="1">
        <f>'[5]Otchet'!E83</f>
        <v>-3</v>
      </c>
      <c r="F83" s="1">
        <f>'[5]Otchet'!F83</f>
        <v>0</v>
      </c>
      <c r="G83" s="1">
        <f>'[5]Otchet'!G83</f>
        <v>0</v>
      </c>
      <c r="H83" s="1">
        <f>'[5]Otchet'!H83</f>
        <v>0</v>
      </c>
      <c r="I83" s="1">
        <f>'[5]Otchet'!I83</f>
        <v>0</v>
      </c>
      <c r="J83" s="1">
        <f>'[5]Otchet'!J83</f>
        <v>0</v>
      </c>
      <c r="K83" s="1">
        <f>'[5]Otchet'!K83</f>
        <v>0</v>
      </c>
      <c r="L83" s="1">
        <f>'[5]Otchet'!L83</f>
        <v>0</v>
      </c>
      <c r="M83" s="1">
        <f>'[5]Otchet'!M83</f>
        <v>0</v>
      </c>
      <c r="N83" s="59">
        <f t="shared" si="2"/>
        <v>-4</v>
      </c>
    </row>
    <row r="84" spans="1:14" s="28" customFormat="1" ht="22.5">
      <c r="A84" s="87" t="s">
        <v>55</v>
      </c>
      <c r="B84" s="101" t="s">
        <v>110</v>
      </c>
      <c r="C84" s="97">
        <f>'[5]Otchet'!C84</f>
        <v>-95</v>
      </c>
      <c r="D84" s="1">
        <f>'[5]Otchet'!D84</f>
        <v>-424</v>
      </c>
      <c r="E84" s="1">
        <f>'[5]Otchet'!E84</f>
        <v>-10</v>
      </c>
      <c r="F84" s="1">
        <f>'[5]Otchet'!F84</f>
        <v>-24</v>
      </c>
      <c r="G84" s="1">
        <f>'[5]Otchet'!G84</f>
        <v>-3</v>
      </c>
      <c r="H84" s="1">
        <f>'[5]Otchet'!H84</f>
        <v>0</v>
      </c>
      <c r="I84" s="1">
        <f>'[5]Otchet'!I84</f>
        <v>0</v>
      </c>
      <c r="J84" s="1">
        <f>'[5]Otchet'!J84</f>
        <v>0</v>
      </c>
      <c r="K84" s="1">
        <f>'[5]Otchet'!K84</f>
        <v>-5</v>
      </c>
      <c r="L84" s="1">
        <f>'[5]Otchet'!L84</f>
        <v>-1</v>
      </c>
      <c r="M84" s="1">
        <f>'[5]Otchet'!M84</f>
        <v>0</v>
      </c>
      <c r="N84" s="59">
        <f t="shared" si="2"/>
        <v>-562</v>
      </c>
    </row>
    <row r="85" spans="1:14" s="28" customFormat="1" ht="15.75">
      <c r="A85" s="87" t="s">
        <v>57</v>
      </c>
      <c r="B85" s="101" t="s">
        <v>111</v>
      </c>
      <c r="C85" s="97">
        <f>'[5]Otchet'!C85</f>
        <v>-139</v>
      </c>
      <c r="D85" s="1">
        <f>'[5]Otchet'!D85</f>
        <v>0</v>
      </c>
      <c r="E85" s="1">
        <f>'[5]Otchet'!E85</f>
        <v>-1</v>
      </c>
      <c r="F85" s="1">
        <f>'[5]Otchet'!F85</f>
        <v>0</v>
      </c>
      <c r="G85" s="1">
        <f>'[5]Otchet'!G85</f>
        <v>0</v>
      </c>
      <c r="H85" s="1">
        <f>'[5]Otchet'!H85</f>
        <v>0</v>
      </c>
      <c r="I85" s="1">
        <f>'[5]Otchet'!I85</f>
        <v>0</v>
      </c>
      <c r="J85" s="1">
        <f>'[5]Otchet'!J85</f>
        <v>0</v>
      </c>
      <c r="K85" s="1">
        <f>'[5]Otchet'!K85</f>
        <v>0</v>
      </c>
      <c r="L85" s="1">
        <f>'[5]Otchet'!L85</f>
        <v>0</v>
      </c>
      <c r="M85" s="1">
        <f>'[5]Otchet'!M85</f>
        <v>0</v>
      </c>
      <c r="N85" s="59">
        <f t="shared" si="2"/>
        <v>-140</v>
      </c>
    </row>
    <row r="86" spans="1:14" s="28" customFormat="1" ht="15.75">
      <c r="A86" s="87"/>
      <c r="B86" s="108" t="s">
        <v>138</v>
      </c>
      <c r="C86" s="97">
        <f>'[5]Otchet'!C86</f>
        <v>-234</v>
      </c>
      <c r="D86" s="1">
        <f>'[5]Otchet'!D86</f>
        <v>-425</v>
      </c>
      <c r="E86" s="1">
        <f>'[5]Otchet'!E86</f>
        <v>-14</v>
      </c>
      <c r="F86" s="1">
        <f>'[5]Otchet'!F86</f>
        <v>-24</v>
      </c>
      <c r="G86" s="1">
        <f>'[5]Otchet'!G86</f>
        <v>-3</v>
      </c>
      <c r="H86" s="1">
        <f>'[5]Otchet'!H86</f>
        <v>0</v>
      </c>
      <c r="I86" s="1">
        <f>'[5]Otchet'!I86</f>
        <v>0</v>
      </c>
      <c r="J86" s="1">
        <f>'[5]Otchet'!J86</f>
        <v>0</v>
      </c>
      <c r="K86" s="1">
        <f>'[5]Otchet'!K86</f>
        <v>-5</v>
      </c>
      <c r="L86" s="1">
        <f>'[5]Otchet'!L86</f>
        <v>-1</v>
      </c>
      <c r="M86" s="1">
        <f>'[5]Otchet'!M86</f>
        <v>0</v>
      </c>
      <c r="N86" s="59">
        <f t="shared" si="2"/>
        <v>-706</v>
      </c>
    </row>
    <row r="87" spans="1:14" s="28" customFormat="1" ht="15.75">
      <c r="A87" s="86" t="s">
        <v>90</v>
      </c>
      <c r="B87" s="105" t="s">
        <v>112</v>
      </c>
      <c r="C87" s="97">
        <f>'[5]Otchet'!C87</f>
        <v>0</v>
      </c>
      <c r="D87" s="1">
        <f>'[5]Otchet'!D87</f>
        <v>0</v>
      </c>
      <c r="E87" s="1">
        <f>'[5]Otchet'!E87</f>
        <v>0</v>
      </c>
      <c r="F87" s="1">
        <f>'[5]Otchet'!F87</f>
        <v>-47</v>
      </c>
      <c r="G87" s="1">
        <f>'[5]Otchet'!G87</f>
        <v>0</v>
      </c>
      <c r="H87" s="1">
        <f>'[5]Otchet'!H87</f>
        <v>0</v>
      </c>
      <c r="I87" s="1">
        <f>'[5]Otchet'!I87</f>
        <v>0</v>
      </c>
      <c r="J87" s="1">
        <f>'[5]Otchet'!J87</f>
        <v>0</v>
      </c>
      <c r="K87" s="1">
        <f>'[5]Otchet'!K87</f>
        <v>0</v>
      </c>
      <c r="L87" s="1">
        <f>'[5]Otchet'!L87</f>
        <v>0</v>
      </c>
      <c r="M87" s="1">
        <f>'[5]Otchet'!M87</f>
        <v>0</v>
      </c>
      <c r="N87" s="59">
        <f t="shared" si="2"/>
        <v>-47</v>
      </c>
    </row>
    <row r="88" spans="1:14" s="28" customFormat="1" ht="15.75">
      <c r="A88" s="86" t="s">
        <v>92</v>
      </c>
      <c r="B88" s="105" t="s">
        <v>88</v>
      </c>
      <c r="C88" s="97">
        <f>'[5]Otchet'!C88</f>
        <v>-2423</v>
      </c>
      <c r="D88" s="1">
        <f>'[5]Otchet'!D88</f>
        <v>-1</v>
      </c>
      <c r="E88" s="1">
        <f>'[5]Otchet'!E88</f>
        <v>-2679</v>
      </c>
      <c r="F88" s="1">
        <f>'[5]Otchet'!F88</f>
        <v>-34</v>
      </c>
      <c r="G88" s="1">
        <f>'[5]Otchet'!G88</f>
        <v>-43</v>
      </c>
      <c r="H88" s="1">
        <f>'[5]Otchet'!H88</f>
        <v>-17</v>
      </c>
      <c r="I88" s="1">
        <f>'[5]Otchet'!I88</f>
        <v>-17</v>
      </c>
      <c r="J88" s="1">
        <f>'[5]Otchet'!J88</f>
        <v>0</v>
      </c>
      <c r="K88" s="1">
        <f>'[5]Otchet'!K88</f>
        <v>-26</v>
      </c>
      <c r="L88" s="1">
        <f>'[5]Otchet'!L88</f>
        <v>-15</v>
      </c>
      <c r="M88" s="1">
        <f>'[5]Otchet'!M88</f>
        <v>0</v>
      </c>
      <c r="N88" s="59">
        <f t="shared" si="2"/>
        <v>-5255</v>
      </c>
    </row>
    <row r="89" spans="1:14" s="28" customFormat="1" ht="22.5">
      <c r="A89" s="86" t="s">
        <v>113</v>
      </c>
      <c r="B89" s="105" t="s">
        <v>114</v>
      </c>
      <c r="C89" s="97">
        <f>'[5]Otchet'!C89</f>
        <v>-230</v>
      </c>
      <c r="D89" s="1">
        <f>'[5]Otchet'!D89</f>
        <v>-366</v>
      </c>
      <c r="E89" s="1">
        <f>'[5]Otchet'!E89</f>
        <v>0</v>
      </c>
      <c r="F89" s="1">
        <f>'[5]Otchet'!F89</f>
        <v>0</v>
      </c>
      <c r="G89" s="1">
        <f>'[5]Otchet'!G89</f>
        <v>0</v>
      </c>
      <c r="H89" s="1">
        <f>'[5]Otchet'!H89</f>
        <v>0</v>
      </c>
      <c r="I89" s="1">
        <f>'[5]Otchet'!I89</f>
        <v>0</v>
      </c>
      <c r="J89" s="1">
        <f>'[5]Otchet'!J89</f>
        <v>-140</v>
      </c>
      <c r="K89" s="1">
        <f>'[5]Otchet'!K89</f>
        <v>0</v>
      </c>
      <c r="L89" s="1">
        <f>'[5]Otchet'!L89</f>
        <v>0</v>
      </c>
      <c r="M89" s="1">
        <f>'[5]Otchet'!M89</f>
        <v>0</v>
      </c>
      <c r="N89" s="59">
        <f t="shared" si="2"/>
        <v>-736</v>
      </c>
    </row>
    <row r="90" spans="1:14" s="28" customFormat="1" ht="46.5" customHeight="1">
      <c r="A90" s="92" t="s">
        <v>115</v>
      </c>
      <c r="B90" s="107" t="s">
        <v>139</v>
      </c>
      <c r="C90" s="97">
        <f>'[5]Otchet'!C90</f>
        <v>-851</v>
      </c>
      <c r="D90" s="1">
        <f>'[5]Otchet'!D90</f>
        <v>2685</v>
      </c>
      <c r="E90" s="1">
        <f>'[5]Otchet'!E90</f>
        <v>96</v>
      </c>
      <c r="F90" s="1">
        <f>'[5]Otchet'!F90</f>
        <v>1934</v>
      </c>
      <c r="G90" s="1">
        <f>'[5]Otchet'!G90</f>
        <v>526</v>
      </c>
      <c r="H90" s="1">
        <f>'[5]Otchet'!H90</f>
        <v>38</v>
      </c>
      <c r="I90" s="1">
        <f>'[5]Otchet'!I90</f>
        <v>119</v>
      </c>
      <c r="J90" s="1">
        <f>'[5]Otchet'!J90</f>
        <v>-275.61443426000005</v>
      </c>
      <c r="K90" s="1">
        <f>'[5]Otchet'!K90</f>
        <v>-5</v>
      </c>
      <c r="L90" s="1">
        <f>'[5]Otchet'!L90</f>
        <v>-2</v>
      </c>
      <c r="M90" s="1">
        <f>'[5]Otchet'!M90</f>
        <v>-63</v>
      </c>
      <c r="N90" s="59">
        <f t="shared" si="2"/>
        <v>4201.38556574</v>
      </c>
    </row>
    <row r="91" spans="1:14" s="28" customFormat="1" ht="15.75">
      <c r="A91" s="85" t="s">
        <v>18</v>
      </c>
      <c r="B91" s="100" t="s">
        <v>117</v>
      </c>
      <c r="C91" s="98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2"/>
    </row>
    <row r="92" spans="1:14" s="28" customFormat="1" ht="22.5">
      <c r="A92" s="86" t="s">
        <v>51</v>
      </c>
      <c r="B92" s="101" t="s">
        <v>118</v>
      </c>
      <c r="C92" s="97">
        <f>'[5]Otchet'!C92</f>
        <v>-179</v>
      </c>
      <c r="D92" s="1">
        <f>'[5]Otchet'!D92</f>
        <v>0</v>
      </c>
      <c r="E92" s="1">
        <f>'[5]Otchet'!E92</f>
        <v>0</v>
      </c>
      <c r="F92" s="1">
        <f>'[5]Otchet'!F92</f>
        <v>0</v>
      </c>
      <c r="G92" s="1">
        <f>'[5]Otchet'!G92</f>
        <v>0</v>
      </c>
      <c r="H92" s="1">
        <f>'[5]Otchet'!H92</f>
        <v>0</v>
      </c>
      <c r="I92" s="1">
        <f>'[5]Otchet'!I92</f>
        <v>0</v>
      </c>
      <c r="J92" s="1">
        <f>'[5]Otchet'!J92</f>
        <v>0</v>
      </c>
      <c r="K92" s="1">
        <f>'[5]Otchet'!K92</f>
        <v>0</v>
      </c>
      <c r="L92" s="1">
        <f>'[5]Otchet'!L92</f>
        <v>0</v>
      </c>
      <c r="M92" s="1">
        <f>'[5]Otchet'!M92</f>
        <v>0</v>
      </c>
      <c r="N92" s="59">
        <f aca="true" t="shared" si="3" ref="N92:N119">SUM(C92:M92)</f>
        <v>-179</v>
      </c>
    </row>
    <row r="93" spans="1:14" s="28" customFormat="1" ht="22.5">
      <c r="A93" s="86" t="s">
        <v>62</v>
      </c>
      <c r="B93" s="102" t="s">
        <v>163</v>
      </c>
      <c r="C93" s="97">
        <f>'[5]Otchet'!C93</f>
        <v>-851</v>
      </c>
      <c r="D93" s="1">
        <f>'[5]Otchet'!D93</f>
        <v>2685</v>
      </c>
      <c r="E93" s="1">
        <f>'[5]Otchet'!E93</f>
        <v>96</v>
      </c>
      <c r="F93" s="1">
        <f>'[5]Otchet'!F93</f>
        <v>1934</v>
      </c>
      <c r="G93" s="1">
        <f>'[5]Otchet'!G93</f>
        <v>526</v>
      </c>
      <c r="H93" s="1">
        <f>'[5]Otchet'!H93</f>
        <v>38</v>
      </c>
      <c r="I93" s="1">
        <f>'[5]Otchet'!I93</f>
        <v>119</v>
      </c>
      <c r="J93" s="1">
        <f>'[5]Otchet'!J93</f>
        <v>-275.61443426000005</v>
      </c>
      <c r="K93" s="1">
        <f>'[5]Otchet'!K93</f>
        <v>-5</v>
      </c>
      <c r="L93" s="1">
        <f>'[5]Otchet'!L93</f>
        <v>-2</v>
      </c>
      <c r="M93" s="1">
        <f>'[5]Otchet'!M93</f>
        <v>-63</v>
      </c>
      <c r="N93" s="59">
        <f t="shared" si="3"/>
        <v>4201.38556574</v>
      </c>
    </row>
    <row r="94" spans="1:14" s="28" customFormat="1" ht="15.75">
      <c r="A94" s="91" t="s">
        <v>64</v>
      </c>
      <c r="B94" s="101" t="s">
        <v>119</v>
      </c>
      <c r="C94" s="97">
        <f>'[5]Otchet'!C94</f>
        <v>0</v>
      </c>
      <c r="D94" s="1">
        <f>'[5]Otchet'!D94</f>
        <v>0</v>
      </c>
      <c r="E94" s="1">
        <f>'[5]Otchet'!E94</f>
        <v>0</v>
      </c>
      <c r="F94" s="1">
        <f>'[5]Otchet'!F94</f>
        <v>0</v>
      </c>
      <c r="G94" s="1">
        <f>'[5]Otchet'!G94</f>
        <v>0</v>
      </c>
      <c r="H94" s="1">
        <f>'[5]Otchet'!H94</f>
        <v>0</v>
      </c>
      <c r="I94" s="1">
        <f>'[5]Otchet'!I94</f>
        <v>0</v>
      </c>
      <c r="J94" s="1">
        <f>'[5]Otchet'!J94</f>
        <v>0</v>
      </c>
      <c r="K94" s="1">
        <f>'[5]Otchet'!K94</f>
        <v>0</v>
      </c>
      <c r="L94" s="1">
        <f>'[5]Otchet'!L94</f>
        <v>0</v>
      </c>
      <c r="M94" s="1">
        <f>'[5]Otchet'!M94</f>
        <v>0</v>
      </c>
      <c r="N94" s="59">
        <f t="shared" si="3"/>
        <v>0</v>
      </c>
    </row>
    <row r="95" spans="1:14" s="28" customFormat="1" ht="15.75">
      <c r="A95" s="87" t="s">
        <v>53</v>
      </c>
      <c r="B95" s="105" t="s">
        <v>95</v>
      </c>
      <c r="C95" s="97">
        <f>'[5]Otchet'!C95</f>
        <v>0</v>
      </c>
      <c r="D95" s="1">
        <f>'[5]Otchet'!D95</f>
        <v>0</v>
      </c>
      <c r="E95" s="1">
        <f>'[5]Otchet'!E95</f>
        <v>0</v>
      </c>
      <c r="F95" s="1">
        <f>'[5]Otchet'!F95</f>
        <v>0</v>
      </c>
      <c r="G95" s="1">
        <f>'[5]Otchet'!G95</f>
        <v>0</v>
      </c>
      <c r="H95" s="1">
        <f>'[5]Otchet'!H95</f>
        <v>0</v>
      </c>
      <c r="I95" s="1">
        <f>'[5]Otchet'!I95</f>
        <v>0</v>
      </c>
      <c r="J95" s="1">
        <f>'[5]Otchet'!J95</f>
        <v>0</v>
      </c>
      <c r="K95" s="1">
        <f>'[5]Otchet'!K95</f>
        <v>0</v>
      </c>
      <c r="L95" s="1">
        <f>'[5]Otchet'!L95</f>
        <v>0</v>
      </c>
      <c r="M95" s="1">
        <f>'[5]Otchet'!M95</f>
        <v>0</v>
      </c>
      <c r="N95" s="59">
        <f t="shared" si="3"/>
        <v>0</v>
      </c>
    </row>
    <row r="96" spans="1:14" s="28" customFormat="1" ht="15.75">
      <c r="A96" s="90"/>
      <c r="B96" s="105" t="s">
        <v>96</v>
      </c>
      <c r="C96" s="97">
        <f>'[5]Otchet'!C96</f>
        <v>0</v>
      </c>
      <c r="D96" s="1">
        <f>'[5]Otchet'!D96</f>
        <v>0</v>
      </c>
      <c r="E96" s="1">
        <f>'[5]Otchet'!E96</f>
        <v>0</v>
      </c>
      <c r="F96" s="1">
        <f>'[5]Otchet'!F96</f>
        <v>0</v>
      </c>
      <c r="G96" s="1">
        <f>'[5]Otchet'!G96</f>
        <v>0</v>
      </c>
      <c r="H96" s="1">
        <f>'[5]Otchet'!H96</f>
        <v>0</v>
      </c>
      <c r="I96" s="1">
        <f>'[5]Otchet'!I96</f>
        <v>0</v>
      </c>
      <c r="J96" s="1">
        <f>'[5]Otchet'!J96</f>
        <v>0</v>
      </c>
      <c r="K96" s="1">
        <f>'[5]Otchet'!K96</f>
        <v>0</v>
      </c>
      <c r="L96" s="1">
        <f>'[5]Otchet'!L96</f>
        <v>0</v>
      </c>
      <c r="M96" s="1">
        <f>'[5]Otchet'!M96</f>
        <v>0</v>
      </c>
      <c r="N96" s="59">
        <f t="shared" si="3"/>
        <v>0</v>
      </c>
    </row>
    <row r="97" spans="1:14" s="28" customFormat="1" ht="15.75">
      <c r="A97" s="90" t="s">
        <v>55</v>
      </c>
      <c r="B97" s="105" t="s">
        <v>97</v>
      </c>
      <c r="C97" s="97">
        <f>'[5]Otchet'!C97</f>
        <v>0</v>
      </c>
      <c r="D97" s="1">
        <f>'[5]Otchet'!D97</f>
        <v>0</v>
      </c>
      <c r="E97" s="1">
        <f>'[5]Otchet'!E97</f>
        <v>0</v>
      </c>
      <c r="F97" s="1">
        <f>'[5]Otchet'!F97</f>
        <v>0</v>
      </c>
      <c r="G97" s="1">
        <f>'[5]Otchet'!G97</f>
        <v>0</v>
      </c>
      <c r="H97" s="1">
        <f>'[5]Otchet'!H97</f>
        <v>0</v>
      </c>
      <c r="I97" s="1">
        <f>'[5]Otchet'!I97</f>
        <v>0</v>
      </c>
      <c r="J97" s="1">
        <f>'[5]Otchet'!J97</f>
        <v>0</v>
      </c>
      <c r="K97" s="1">
        <f>'[5]Otchet'!K97</f>
        <v>0</v>
      </c>
      <c r="L97" s="1">
        <f>'[5]Otchet'!L97</f>
        <v>0</v>
      </c>
      <c r="M97" s="1">
        <f>'[5]Otchet'!M97</f>
        <v>0</v>
      </c>
      <c r="N97" s="59">
        <f t="shared" si="3"/>
        <v>0</v>
      </c>
    </row>
    <row r="98" spans="1:14" s="28" customFormat="1" ht="15.75">
      <c r="A98" s="90"/>
      <c r="B98" s="105" t="s">
        <v>96</v>
      </c>
      <c r="C98" s="97">
        <f>'[5]Otchet'!C98</f>
        <v>0</v>
      </c>
      <c r="D98" s="1">
        <f>'[5]Otchet'!D98</f>
        <v>0</v>
      </c>
      <c r="E98" s="1">
        <f>'[5]Otchet'!E98</f>
        <v>0</v>
      </c>
      <c r="F98" s="1">
        <f>'[5]Otchet'!F98</f>
        <v>0</v>
      </c>
      <c r="G98" s="1">
        <f>'[5]Otchet'!G98</f>
        <v>0</v>
      </c>
      <c r="H98" s="1">
        <f>'[5]Otchet'!H98</f>
        <v>0</v>
      </c>
      <c r="I98" s="1">
        <f>'[5]Otchet'!I98</f>
        <v>0</v>
      </c>
      <c r="J98" s="1">
        <f>'[5]Otchet'!J98</f>
        <v>0</v>
      </c>
      <c r="K98" s="1">
        <f>'[5]Otchet'!K98</f>
        <v>0</v>
      </c>
      <c r="L98" s="1">
        <f>'[5]Otchet'!L98</f>
        <v>0</v>
      </c>
      <c r="M98" s="1">
        <f>'[5]Otchet'!M98</f>
        <v>0</v>
      </c>
      <c r="N98" s="59">
        <f t="shared" si="3"/>
        <v>0</v>
      </c>
    </row>
    <row r="99" spans="1:14" s="28" customFormat="1" ht="15.75">
      <c r="A99" s="88" t="s">
        <v>98</v>
      </c>
      <c r="B99" s="101" t="s">
        <v>99</v>
      </c>
      <c r="C99" s="97">
        <f>'[5]Otchet'!C99</f>
        <v>0</v>
      </c>
      <c r="D99" s="1">
        <f>'[5]Otchet'!D99</f>
        <v>0</v>
      </c>
      <c r="E99" s="1">
        <f>'[5]Otchet'!E99</f>
        <v>16</v>
      </c>
      <c r="F99" s="1">
        <f>'[5]Otchet'!F99</f>
        <v>0</v>
      </c>
      <c r="G99" s="1">
        <f>'[5]Otchet'!G99</f>
        <v>0</v>
      </c>
      <c r="H99" s="1">
        <f>'[5]Otchet'!H99</f>
        <v>0</v>
      </c>
      <c r="I99" s="1">
        <f>'[5]Otchet'!I99</f>
        <v>0</v>
      </c>
      <c r="J99" s="1">
        <f>'[5]Otchet'!J99</f>
        <v>0</v>
      </c>
      <c r="K99" s="1">
        <f>'[5]Otchet'!K99</f>
        <v>0</v>
      </c>
      <c r="L99" s="1">
        <f>'[5]Otchet'!L99</f>
        <v>0</v>
      </c>
      <c r="M99" s="1">
        <f>'[5]Otchet'!M99</f>
        <v>0</v>
      </c>
      <c r="N99" s="59">
        <f t="shared" si="3"/>
        <v>16</v>
      </c>
    </row>
    <row r="100" spans="1:14" s="28" customFormat="1" ht="15.75">
      <c r="A100" s="88" t="s">
        <v>100</v>
      </c>
      <c r="B100" s="101" t="s">
        <v>101</v>
      </c>
      <c r="C100" s="97">
        <f>'[5]Otchet'!C100</f>
        <v>0</v>
      </c>
      <c r="D100" s="1">
        <f>'[5]Otchet'!D100</f>
        <v>0</v>
      </c>
      <c r="E100" s="1">
        <f>'[5]Otchet'!E100</f>
        <v>1</v>
      </c>
      <c r="F100" s="1">
        <f>'[5]Otchet'!F100</f>
        <v>0</v>
      </c>
      <c r="G100" s="1">
        <f>'[5]Otchet'!G100</f>
        <v>112</v>
      </c>
      <c r="H100" s="1">
        <f>'[5]Otchet'!H100</f>
        <v>0</v>
      </c>
      <c r="I100" s="1">
        <f>'[5]Otchet'!I100</f>
        <v>0</v>
      </c>
      <c r="J100" s="1">
        <f>'[5]Otchet'!J100</f>
        <v>262</v>
      </c>
      <c r="K100" s="1">
        <f>'[5]Otchet'!K100</f>
        <v>1</v>
      </c>
      <c r="L100" s="1">
        <f>'[5]Otchet'!L100</f>
        <v>0</v>
      </c>
      <c r="M100" s="1">
        <f>'[5]Otchet'!M100</f>
        <v>0</v>
      </c>
      <c r="N100" s="59">
        <f t="shared" si="3"/>
        <v>376</v>
      </c>
    </row>
    <row r="101" spans="1:14" s="28" customFormat="1" ht="15.75">
      <c r="A101" s="94"/>
      <c r="B101" s="93" t="s">
        <v>131</v>
      </c>
      <c r="C101" s="97">
        <f>'[5]Otchet'!C101</f>
        <v>0</v>
      </c>
      <c r="D101" s="1">
        <f>'[5]Otchet'!D101</f>
        <v>0</v>
      </c>
      <c r="E101" s="1">
        <f>'[5]Otchet'!E101</f>
        <v>17</v>
      </c>
      <c r="F101" s="1">
        <f>'[5]Otchet'!F101</f>
        <v>0</v>
      </c>
      <c r="G101" s="1">
        <f>'[5]Otchet'!G101</f>
        <v>112</v>
      </c>
      <c r="H101" s="1">
        <f>'[5]Otchet'!H101</f>
        <v>0</v>
      </c>
      <c r="I101" s="1">
        <f>'[5]Otchet'!I101</f>
        <v>0</v>
      </c>
      <c r="J101" s="1">
        <f>'[5]Otchet'!J101</f>
        <v>262</v>
      </c>
      <c r="K101" s="1">
        <f>'[5]Otchet'!K101</f>
        <v>1</v>
      </c>
      <c r="L101" s="1">
        <f>'[5]Otchet'!L101</f>
        <v>0</v>
      </c>
      <c r="M101" s="1">
        <f>'[5]Otchet'!M101</f>
        <v>0</v>
      </c>
      <c r="N101" s="59">
        <f t="shared" si="3"/>
        <v>392</v>
      </c>
    </row>
    <row r="102" spans="1:14" s="28" customFormat="1" ht="22.5">
      <c r="A102" s="90" t="s">
        <v>57</v>
      </c>
      <c r="B102" s="101" t="s">
        <v>102</v>
      </c>
      <c r="C102" s="97">
        <f>'[5]Otchet'!C102</f>
        <v>3949</v>
      </c>
      <c r="D102" s="1">
        <f>'[5]Otchet'!D102</f>
        <v>0</v>
      </c>
      <c r="E102" s="1">
        <f>'[5]Otchet'!E102</f>
        <v>0</v>
      </c>
      <c r="F102" s="1">
        <f>'[5]Otchet'!F102</f>
        <v>0</v>
      </c>
      <c r="G102" s="1">
        <f>'[5]Otchet'!G102</f>
        <v>103</v>
      </c>
      <c r="H102" s="1">
        <f>'[5]Otchet'!H102</f>
        <v>1</v>
      </c>
      <c r="I102" s="1">
        <f>'[5]Otchet'!I102</f>
        <v>0</v>
      </c>
      <c r="J102" s="1">
        <f>'[5]Otchet'!J102</f>
        <v>0</v>
      </c>
      <c r="K102" s="1">
        <f>'[5]Otchet'!K102</f>
        <v>0</v>
      </c>
      <c r="L102" s="1">
        <f>'[5]Otchet'!L102</f>
        <v>0</v>
      </c>
      <c r="M102" s="1">
        <f>'[5]Otchet'!M102</f>
        <v>136</v>
      </c>
      <c r="N102" s="59">
        <f t="shared" si="3"/>
        <v>4189</v>
      </c>
    </row>
    <row r="103" spans="1:14" s="28" customFormat="1" ht="15.75">
      <c r="A103" s="90" t="s">
        <v>60</v>
      </c>
      <c r="B103" s="101" t="s">
        <v>103</v>
      </c>
      <c r="C103" s="97">
        <f>'[5]Otchet'!C103</f>
        <v>24</v>
      </c>
      <c r="D103" s="1">
        <f>'[5]Otchet'!D103</f>
        <v>0</v>
      </c>
      <c r="E103" s="1">
        <f>'[5]Otchet'!E103</f>
        <v>0</v>
      </c>
      <c r="F103" s="1">
        <f>'[5]Otchet'!F103</f>
        <v>0</v>
      </c>
      <c r="G103" s="1">
        <f>'[5]Otchet'!G103</f>
        <v>0</v>
      </c>
      <c r="H103" s="1">
        <f>'[5]Otchet'!H103</f>
        <v>0</v>
      </c>
      <c r="I103" s="1">
        <f>'[5]Otchet'!I103</f>
        <v>0</v>
      </c>
      <c r="J103" s="1">
        <f>'[5]Otchet'!J103</f>
        <v>0</v>
      </c>
      <c r="K103" s="1">
        <f>'[5]Otchet'!K103</f>
        <v>0</v>
      </c>
      <c r="L103" s="1">
        <f>'[5]Otchet'!L103</f>
        <v>0</v>
      </c>
      <c r="M103" s="1">
        <f>'[5]Otchet'!M103</f>
        <v>0</v>
      </c>
      <c r="N103" s="59">
        <f t="shared" si="3"/>
        <v>24</v>
      </c>
    </row>
    <row r="104" spans="1:14" s="28" customFormat="1" ht="15.75">
      <c r="A104" s="95"/>
      <c r="B104" s="108" t="s">
        <v>140</v>
      </c>
      <c r="C104" s="97">
        <f>'[5]Otchet'!C104</f>
        <v>3973</v>
      </c>
      <c r="D104" s="1">
        <f>'[5]Otchet'!D104</f>
        <v>0</v>
      </c>
      <c r="E104" s="1">
        <f>'[5]Otchet'!E104</f>
        <v>17</v>
      </c>
      <c r="F104" s="1">
        <f>'[5]Otchet'!F104</f>
        <v>0</v>
      </c>
      <c r="G104" s="1">
        <f>'[5]Otchet'!G104</f>
        <v>215</v>
      </c>
      <c r="H104" s="1">
        <f>'[5]Otchet'!H104</f>
        <v>1</v>
      </c>
      <c r="I104" s="1">
        <f>'[5]Otchet'!I104</f>
        <v>0</v>
      </c>
      <c r="J104" s="1">
        <f>'[5]Otchet'!J104</f>
        <v>262</v>
      </c>
      <c r="K104" s="1">
        <f>'[5]Otchet'!K104</f>
        <v>1</v>
      </c>
      <c r="L104" s="1">
        <f>'[5]Otchet'!L104</f>
        <v>0</v>
      </c>
      <c r="M104" s="1">
        <f>'[5]Otchet'!M104</f>
        <v>136</v>
      </c>
      <c r="N104" s="59">
        <f t="shared" si="3"/>
        <v>4605</v>
      </c>
    </row>
    <row r="105" spans="1:14" s="28" customFormat="1" ht="22.5">
      <c r="A105" s="91" t="s">
        <v>66</v>
      </c>
      <c r="B105" s="105" t="s">
        <v>120</v>
      </c>
      <c r="C105" s="97">
        <f>'[5]Otchet'!C105</f>
        <v>230</v>
      </c>
      <c r="D105" s="1">
        <f>'[5]Otchet'!D105</f>
        <v>366</v>
      </c>
      <c r="E105" s="1">
        <f>'[5]Otchet'!E105</f>
        <v>0</v>
      </c>
      <c r="F105" s="1">
        <f>'[5]Otchet'!F105</f>
        <v>0</v>
      </c>
      <c r="G105" s="1">
        <f>'[5]Otchet'!G105</f>
        <v>0</v>
      </c>
      <c r="H105" s="1">
        <f>'[5]Otchet'!H105</f>
        <v>0</v>
      </c>
      <c r="I105" s="1">
        <f>'[5]Otchet'!I105</f>
        <v>0</v>
      </c>
      <c r="J105" s="1">
        <f>'[5]Otchet'!J105</f>
        <v>140</v>
      </c>
      <c r="K105" s="1">
        <f>'[5]Otchet'!K105</f>
        <v>0</v>
      </c>
      <c r="L105" s="1">
        <f>'[5]Otchet'!L105</f>
        <v>0</v>
      </c>
      <c r="M105" s="1">
        <f>'[5]Otchet'!M105</f>
        <v>0</v>
      </c>
      <c r="N105" s="59">
        <f t="shared" si="3"/>
        <v>736</v>
      </c>
    </row>
    <row r="106" spans="1:14" s="28" customFormat="1" ht="15.75">
      <c r="A106" s="86" t="s">
        <v>75</v>
      </c>
      <c r="B106" s="101" t="s">
        <v>108</v>
      </c>
      <c r="C106" s="97">
        <f>'[5]Otchet'!C106</f>
        <v>0</v>
      </c>
      <c r="D106" s="1">
        <f>'[5]Otchet'!D106</f>
        <v>0</v>
      </c>
      <c r="E106" s="1">
        <f>'[5]Otchet'!E106</f>
        <v>0</v>
      </c>
      <c r="F106" s="1">
        <f>'[5]Otchet'!F106</f>
        <v>0</v>
      </c>
      <c r="G106" s="1">
        <f>'[5]Otchet'!G106</f>
        <v>0</v>
      </c>
      <c r="H106" s="1">
        <f>'[5]Otchet'!H106</f>
        <v>0</v>
      </c>
      <c r="I106" s="1">
        <f>'[5]Otchet'!I106</f>
        <v>0</v>
      </c>
      <c r="J106" s="1">
        <f>'[5]Otchet'!J106</f>
        <v>0</v>
      </c>
      <c r="K106" s="1">
        <f>'[5]Otchet'!K106</f>
        <v>0</v>
      </c>
      <c r="L106" s="1">
        <f>'[5]Otchet'!L106</f>
        <v>0</v>
      </c>
      <c r="M106" s="1">
        <f>'[5]Otchet'!M106</f>
        <v>0</v>
      </c>
      <c r="N106" s="59">
        <f t="shared" si="3"/>
        <v>0</v>
      </c>
    </row>
    <row r="107" spans="1:14" s="28" customFormat="1" ht="15.75">
      <c r="A107" s="87" t="s">
        <v>53</v>
      </c>
      <c r="B107" s="101" t="s">
        <v>109</v>
      </c>
      <c r="C107" s="97">
        <f>'[5]Otchet'!C107</f>
        <v>-8</v>
      </c>
      <c r="D107" s="1">
        <f>'[5]Otchet'!D107</f>
        <v>0</v>
      </c>
      <c r="E107" s="1">
        <f>'[5]Otchet'!E107</f>
        <v>-28</v>
      </c>
      <c r="F107" s="1">
        <f>'[5]Otchet'!F107</f>
        <v>0</v>
      </c>
      <c r="G107" s="1">
        <f>'[5]Otchet'!G107</f>
        <v>-5</v>
      </c>
      <c r="H107" s="1">
        <f>'[5]Otchet'!H107</f>
        <v>0</v>
      </c>
      <c r="I107" s="1">
        <f>'[5]Otchet'!I107</f>
        <v>0</v>
      </c>
      <c r="J107" s="1">
        <f>'[5]Otchet'!J107</f>
        <v>-21</v>
      </c>
      <c r="K107" s="1">
        <f>'[5]Otchet'!K107</f>
        <v>-4</v>
      </c>
      <c r="L107" s="1">
        <f>'[5]Otchet'!L107</f>
        <v>0</v>
      </c>
      <c r="M107" s="1">
        <f>'[5]Otchet'!M107</f>
        <v>0</v>
      </c>
      <c r="N107" s="59">
        <f t="shared" si="3"/>
        <v>-66</v>
      </c>
    </row>
    <row r="108" spans="1:14" s="28" customFormat="1" ht="22.5">
      <c r="A108" s="87" t="s">
        <v>55</v>
      </c>
      <c r="B108" s="101" t="s">
        <v>110</v>
      </c>
      <c r="C108" s="97">
        <f>'[5]Otchet'!C108</f>
        <v>-9</v>
      </c>
      <c r="D108" s="1">
        <f>'[5]Otchet'!D108</f>
        <v>0</v>
      </c>
      <c r="E108" s="1">
        <f>'[5]Otchet'!E108</f>
        <v>0</v>
      </c>
      <c r="F108" s="1">
        <f>'[5]Otchet'!F108</f>
        <v>0</v>
      </c>
      <c r="G108" s="1">
        <f>'[5]Otchet'!G108</f>
        <v>-76</v>
      </c>
      <c r="H108" s="1">
        <f>'[5]Otchet'!H108</f>
        <v>0</v>
      </c>
      <c r="I108" s="1">
        <f>'[5]Otchet'!I108</f>
        <v>0</v>
      </c>
      <c r="J108" s="1">
        <f>'[5]Otchet'!J108</f>
        <v>0</v>
      </c>
      <c r="K108" s="1">
        <f>'[5]Otchet'!K108</f>
        <v>0</v>
      </c>
      <c r="L108" s="1">
        <f>'[5]Otchet'!L108</f>
        <v>0</v>
      </c>
      <c r="M108" s="1">
        <f>'[5]Otchet'!M108</f>
        <v>-69</v>
      </c>
      <c r="N108" s="59">
        <f t="shared" si="3"/>
        <v>-154</v>
      </c>
    </row>
    <row r="109" spans="1:14" s="28" customFormat="1" ht="15.75">
      <c r="A109" s="87" t="s">
        <v>57</v>
      </c>
      <c r="B109" s="101" t="s">
        <v>111</v>
      </c>
      <c r="C109" s="97">
        <f>'[5]Otchet'!C109</f>
        <v>-2</v>
      </c>
      <c r="D109" s="1">
        <f>'[5]Otchet'!D109</f>
        <v>0</v>
      </c>
      <c r="E109" s="1">
        <f>'[5]Otchet'!E109</f>
        <v>0</v>
      </c>
      <c r="F109" s="1">
        <f>'[5]Otchet'!F109</f>
        <v>0</v>
      </c>
      <c r="G109" s="1">
        <f>'[5]Otchet'!G109</f>
        <v>0</v>
      </c>
      <c r="H109" s="1">
        <f>'[5]Otchet'!H109</f>
        <v>0</v>
      </c>
      <c r="I109" s="1">
        <f>'[5]Otchet'!I109</f>
        <v>0</v>
      </c>
      <c r="J109" s="1">
        <f>'[5]Otchet'!J109</f>
        <v>0</v>
      </c>
      <c r="K109" s="1">
        <f>'[5]Otchet'!K109</f>
        <v>0</v>
      </c>
      <c r="L109" s="1">
        <f>'[5]Otchet'!L109</f>
        <v>0</v>
      </c>
      <c r="M109" s="1">
        <f>'[5]Otchet'!M109</f>
        <v>0</v>
      </c>
      <c r="N109" s="59">
        <f t="shared" si="3"/>
        <v>-2</v>
      </c>
    </row>
    <row r="110" spans="1:14" s="28" customFormat="1" ht="15.75">
      <c r="A110" s="87"/>
      <c r="B110" s="108" t="s">
        <v>141</v>
      </c>
      <c r="C110" s="97">
        <f>'[5]Otchet'!C110</f>
        <v>-19</v>
      </c>
      <c r="D110" s="1">
        <f>'[5]Otchet'!D110</f>
        <v>0</v>
      </c>
      <c r="E110" s="1">
        <f>'[5]Otchet'!E110</f>
        <v>-28</v>
      </c>
      <c r="F110" s="1">
        <f>'[5]Otchet'!F110</f>
        <v>0</v>
      </c>
      <c r="G110" s="1">
        <f>'[5]Otchet'!G110</f>
        <v>-81</v>
      </c>
      <c r="H110" s="1">
        <f>'[5]Otchet'!H110</f>
        <v>0</v>
      </c>
      <c r="I110" s="1">
        <f>'[5]Otchet'!I110</f>
        <v>0</v>
      </c>
      <c r="J110" s="1">
        <f>'[5]Otchet'!J110</f>
        <v>-21</v>
      </c>
      <c r="K110" s="1">
        <f>'[5]Otchet'!K110</f>
        <v>-4</v>
      </c>
      <c r="L110" s="1">
        <f>'[5]Otchet'!L110</f>
        <v>0</v>
      </c>
      <c r="M110" s="1">
        <f>'[5]Otchet'!M110</f>
        <v>-69</v>
      </c>
      <c r="N110" s="59">
        <f t="shared" si="3"/>
        <v>-222</v>
      </c>
    </row>
    <row r="111" spans="1:14" s="28" customFormat="1" ht="22.5">
      <c r="A111" s="91" t="s">
        <v>79</v>
      </c>
      <c r="B111" s="105" t="s">
        <v>121</v>
      </c>
      <c r="C111" s="97">
        <f>'[5]Otchet'!C111</f>
        <v>0</v>
      </c>
      <c r="D111" s="1">
        <f>'[5]Otchet'!D111</f>
        <v>0</v>
      </c>
      <c r="E111" s="1">
        <f>'[5]Otchet'!E111</f>
        <v>0</v>
      </c>
      <c r="F111" s="1">
        <f>'[5]Otchet'!F111</f>
        <v>0</v>
      </c>
      <c r="G111" s="1">
        <f>'[5]Otchet'!G111</f>
        <v>0</v>
      </c>
      <c r="H111" s="1">
        <f>'[5]Otchet'!H111</f>
        <v>0</v>
      </c>
      <c r="I111" s="1">
        <f>'[5]Otchet'!I111</f>
        <v>0</v>
      </c>
      <c r="J111" s="1">
        <f>'[5]Otchet'!J111</f>
        <v>0</v>
      </c>
      <c r="K111" s="1">
        <f>'[5]Otchet'!K111</f>
        <v>0</v>
      </c>
      <c r="L111" s="1">
        <f>'[5]Otchet'!L111</f>
        <v>0</v>
      </c>
      <c r="M111" s="1">
        <f>'[5]Otchet'!M111</f>
        <v>0</v>
      </c>
      <c r="N111" s="59">
        <f t="shared" si="3"/>
        <v>0</v>
      </c>
    </row>
    <row r="112" spans="1:14" s="28" customFormat="1" ht="15.75">
      <c r="A112" s="91" t="s">
        <v>81</v>
      </c>
      <c r="B112" s="105" t="s">
        <v>122</v>
      </c>
      <c r="C112" s="97">
        <f>'[5]Otchet'!C112</f>
        <v>35</v>
      </c>
      <c r="D112" s="1">
        <f>'[5]Otchet'!D112</f>
        <v>880</v>
      </c>
      <c r="E112" s="1">
        <f>'[5]Otchet'!E112</f>
        <v>0</v>
      </c>
      <c r="F112" s="1">
        <f>'[5]Otchet'!F112</f>
        <v>0</v>
      </c>
      <c r="G112" s="1">
        <f>'[5]Otchet'!G112</f>
        <v>0</v>
      </c>
      <c r="H112" s="1">
        <f>'[5]Otchet'!H112</f>
        <v>25</v>
      </c>
      <c r="I112" s="1">
        <f>'[5]Otchet'!I112</f>
        <v>3</v>
      </c>
      <c r="J112" s="1">
        <f>'[5]Otchet'!J112</f>
        <v>29</v>
      </c>
      <c r="K112" s="1">
        <f>'[5]Otchet'!K112</f>
        <v>20</v>
      </c>
      <c r="L112" s="1">
        <f>'[5]Otchet'!L112</f>
        <v>0</v>
      </c>
      <c r="M112" s="1">
        <f>'[5]Otchet'!M112</f>
        <v>0</v>
      </c>
      <c r="N112" s="59">
        <f t="shared" si="3"/>
        <v>992</v>
      </c>
    </row>
    <row r="113" spans="1:14" s="28" customFormat="1" ht="15.75">
      <c r="A113" s="91" t="s">
        <v>87</v>
      </c>
      <c r="B113" s="105" t="s">
        <v>123</v>
      </c>
      <c r="C113" s="97">
        <f>'[5]Otchet'!C113</f>
        <v>-1874</v>
      </c>
      <c r="D113" s="1">
        <f>'[5]Otchet'!D113</f>
        <v>-936</v>
      </c>
      <c r="E113" s="1">
        <f>'[5]Otchet'!E113</f>
        <v>0</v>
      </c>
      <c r="F113" s="1">
        <f>'[5]Otchet'!F113</f>
        <v>0</v>
      </c>
      <c r="G113" s="1">
        <f>'[5]Otchet'!G113</f>
        <v>0</v>
      </c>
      <c r="H113" s="1">
        <f>'[5]Otchet'!H113</f>
        <v>-6</v>
      </c>
      <c r="I113" s="1">
        <f>'[5]Otchet'!I113</f>
        <v>-2</v>
      </c>
      <c r="J113" s="1">
        <f>'[5]Otchet'!J113</f>
        <v>-46</v>
      </c>
      <c r="K113" s="1">
        <f>'[5]Otchet'!K113</f>
        <v>-8</v>
      </c>
      <c r="L113" s="1">
        <f>'[5]Otchet'!L113</f>
        <v>0</v>
      </c>
      <c r="M113" s="1">
        <f>'[5]Otchet'!M113</f>
        <v>0</v>
      </c>
      <c r="N113" s="59">
        <f t="shared" si="3"/>
        <v>-2872</v>
      </c>
    </row>
    <row r="114" spans="1:14" s="28" customFormat="1" ht="15.75">
      <c r="A114" s="91" t="s">
        <v>89</v>
      </c>
      <c r="B114" s="105" t="s">
        <v>142</v>
      </c>
      <c r="C114" s="97">
        <f>'[5]Otchet'!C114</f>
        <v>1315</v>
      </c>
      <c r="D114" s="1">
        <f>'[5]Otchet'!D114</f>
        <v>2995</v>
      </c>
      <c r="E114" s="1">
        <f>'[5]Otchet'!E114</f>
        <v>85</v>
      </c>
      <c r="F114" s="1">
        <f>'[5]Otchet'!F114</f>
        <v>1934</v>
      </c>
      <c r="G114" s="1">
        <f>'[5]Otchet'!G114</f>
        <v>660</v>
      </c>
      <c r="H114" s="1">
        <f>'[5]Otchet'!H114</f>
        <v>58</v>
      </c>
      <c r="I114" s="1">
        <f>'[5]Otchet'!I114</f>
        <v>120</v>
      </c>
      <c r="J114" s="1">
        <f>'[5]Otchet'!J114</f>
        <v>88.38556573999995</v>
      </c>
      <c r="K114" s="1">
        <f>'[5]Otchet'!K114</f>
        <v>4</v>
      </c>
      <c r="L114" s="1">
        <f>'[5]Otchet'!L114</f>
        <v>-2</v>
      </c>
      <c r="M114" s="1">
        <f>'[5]Otchet'!M114</f>
        <v>4</v>
      </c>
      <c r="N114" s="59">
        <f t="shared" si="3"/>
        <v>7261.38556574</v>
      </c>
    </row>
    <row r="115" spans="1:14" s="28" customFormat="1" ht="15.75">
      <c r="A115" s="91" t="s">
        <v>90</v>
      </c>
      <c r="B115" s="105" t="s">
        <v>9</v>
      </c>
      <c r="C115" s="97">
        <f>'[5]Otchet'!C115</f>
        <v>1668</v>
      </c>
      <c r="D115" s="1">
        <f>'[5]Otchet'!D115</f>
        <v>3</v>
      </c>
      <c r="E115" s="1">
        <f>'[5]Otchet'!E115</f>
        <v>0</v>
      </c>
      <c r="F115" s="1">
        <f>'[5]Otchet'!F115</f>
        <v>0</v>
      </c>
      <c r="G115" s="1">
        <f>'[5]Otchet'!G115</f>
        <v>0</v>
      </c>
      <c r="H115" s="1">
        <f>'[5]Otchet'!H115</f>
        <v>0</v>
      </c>
      <c r="I115" s="1">
        <f>'[5]Otchet'!I115</f>
        <v>0</v>
      </c>
      <c r="J115" s="1">
        <f>'[5]Otchet'!J115</f>
        <v>0</v>
      </c>
      <c r="K115" s="1">
        <f>'[5]Otchet'!K115</f>
        <v>0</v>
      </c>
      <c r="L115" s="1">
        <f>'[5]Otchet'!L115</f>
        <v>0</v>
      </c>
      <c r="M115" s="1">
        <f>'[5]Otchet'!M115</f>
        <v>0</v>
      </c>
      <c r="N115" s="59">
        <f t="shared" si="3"/>
        <v>1671</v>
      </c>
    </row>
    <row r="116" spans="1:14" s="28" customFormat="1" ht="15.75">
      <c r="A116" s="91" t="s">
        <v>92</v>
      </c>
      <c r="B116" s="105" t="s">
        <v>8</v>
      </c>
      <c r="C116" s="97">
        <f>'[5]Otchet'!C116</f>
        <v>-783</v>
      </c>
      <c r="D116" s="1">
        <f>'[5]Otchet'!D116</f>
        <v>-5</v>
      </c>
      <c r="E116" s="1">
        <f>'[5]Otchet'!E116</f>
        <v>0</v>
      </c>
      <c r="F116" s="1">
        <f>'[5]Otchet'!F116</f>
        <v>0</v>
      </c>
      <c r="G116" s="1">
        <f>'[5]Otchet'!G116</f>
        <v>0</v>
      </c>
      <c r="H116" s="1">
        <f>'[5]Otchet'!H116</f>
        <v>0</v>
      </c>
      <c r="I116" s="1">
        <f>'[5]Otchet'!I116</f>
        <v>0</v>
      </c>
      <c r="J116" s="1">
        <f>'[5]Otchet'!J116</f>
        <v>0</v>
      </c>
      <c r="K116" s="1">
        <f>'[5]Otchet'!K116</f>
        <v>0</v>
      </c>
      <c r="L116" s="1">
        <f>'[5]Otchet'!L116</f>
        <v>0</v>
      </c>
      <c r="M116" s="1">
        <f>'[5]Otchet'!M116</f>
        <v>0</v>
      </c>
      <c r="N116" s="59">
        <f t="shared" si="3"/>
        <v>-788</v>
      </c>
    </row>
    <row r="117" spans="1:14" s="28" customFormat="1" ht="15.75">
      <c r="A117" s="91" t="s">
        <v>113</v>
      </c>
      <c r="B117" s="105" t="s">
        <v>143</v>
      </c>
      <c r="C117" s="97">
        <f>'[5]Otchet'!C117</f>
        <v>885</v>
      </c>
      <c r="D117" s="1">
        <f>'[5]Otchet'!D117</f>
        <v>-2</v>
      </c>
      <c r="E117" s="1">
        <f>'[5]Otchet'!E117</f>
        <v>0</v>
      </c>
      <c r="F117" s="1">
        <f>'[5]Otchet'!F117</f>
        <v>0</v>
      </c>
      <c r="G117" s="1">
        <f>'[5]Otchet'!G117</f>
        <v>0</v>
      </c>
      <c r="H117" s="1">
        <f>'[5]Otchet'!H117</f>
        <v>0</v>
      </c>
      <c r="I117" s="1">
        <f>'[5]Otchet'!I117</f>
        <v>0</v>
      </c>
      <c r="J117" s="1">
        <f>'[5]Otchet'!J117</f>
        <v>0</v>
      </c>
      <c r="K117" s="1">
        <f>'[5]Otchet'!K117</f>
        <v>0</v>
      </c>
      <c r="L117" s="1">
        <f>'[5]Otchet'!L117</f>
        <v>0</v>
      </c>
      <c r="M117" s="1">
        <f>'[5]Otchet'!M117</f>
        <v>0</v>
      </c>
      <c r="N117" s="59">
        <f t="shared" si="3"/>
        <v>883</v>
      </c>
    </row>
    <row r="118" spans="1:14" s="28" customFormat="1" ht="15.75">
      <c r="A118" s="91" t="s">
        <v>115</v>
      </c>
      <c r="B118" s="101" t="s">
        <v>124</v>
      </c>
      <c r="C118" s="97">
        <f>'[5]Otchet'!C118</f>
        <v>-280</v>
      </c>
      <c r="D118" s="1">
        <f>'[5]Otchet'!D118</f>
        <v>-504</v>
      </c>
      <c r="E118" s="1">
        <f>'[5]Otchet'!E118</f>
        <v>-19</v>
      </c>
      <c r="F118" s="1">
        <f>'[5]Otchet'!F118</f>
        <v>0</v>
      </c>
      <c r="G118" s="1">
        <f>'[5]Otchet'!G118</f>
        <v>-99</v>
      </c>
      <c r="H118" s="1">
        <f>'[5]Otchet'!H118</f>
        <v>-9</v>
      </c>
      <c r="I118" s="1">
        <f>'[5]Otchet'!I118</f>
        <v>-18</v>
      </c>
      <c r="J118" s="1">
        <f>'[5]Otchet'!J118</f>
        <v>-15</v>
      </c>
      <c r="K118" s="1">
        <f>'[5]Otchet'!K118</f>
        <v>0</v>
      </c>
      <c r="L118" s="1">
        <f>'[5]Otchet'!L118</f>
        <v>0</v>
      </c>
      <c r="M118" s="1">
        <f>'[5]Otchet'!M118</f>
        <v>0</v>
      </c>
      <c r="N118" s="59">
        <f t="shared" si="3"/>
        <v>-944</v>
      </c>
    </row>
    <row r="119" spans="1:14" s="28" customFormat="1" ht="32.25" thickBot="1">
      <c r="A119" s="96" t="s">
        <v>116</v>
      </c>
      <c r="B119" s="111" t="s">
        <v>145</v>
      </c>
      <c r="C119" s="99">
        <f>'[5]Otchet'!C119</f>
        <v>1920</v>
      </c>
      <c r="D119" s="62">
        <f>'[5]Otchet'!D119</f>
        <v>2489</v>
      </c>
      <c r="E119" s="62">
        <f>'[5]Otchet'!E119</f>
        <v>66</v>
      </c>
      <c r="F119" s="62">
        <f>'[5]Otchet'!F119</f>
        <v>1934</v>
      </c>
      <c r="G119" s="62">
        <f>'[5]Otchet'!G119</f>
        <v>561</v>
      </c>
      <c r="H119" s="62">
        <f>'[5]Otchet'!H119</f>
        <v>49</v>
      </c>
      <c r="I119" s="62">
        <f>'[5]Otchet'!I119</f>
        <v>102</v>
      </c>
      <c r="J119" s="62">
        <f>'[5]Otchet'!J119</f>
        <v>73.38556573999995</v>
      </c>
      <c r="K119" s="62">
        <f>'[5]Otchet'!K119</f>
        <v>4</v>
      </c>
      <c r="L119" s="62">
        <f>'[5]Otchet'!L119</f>
        <v>-2</v>
      </c>
      <c r="M119" s="62">
        <f>'[5]Otchet'!M119</f>
        <v>4</v>
      </c>
      <c r="N119" s="63">
        <f t="shared" si="3"/>
        <v>7200.38556574</v>
      </c>
    </row>
    <row r="120" spans="3:14" s="28" customFormat="1" ht="15.75"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="28" customFormat="1" ht="15.75">
      <c r="A121" s="64" t="s">
        <v>146</v>
      </c>
    </row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  <row r="136" s="28" customFormat="1" ht="15.75"/>
    <row r="137" s="28" customFormat="1" ht="15.75"/>
    <row r="138" s="28" customFormat="1" ht="15.75"/>
    <row r="139" s="28" customFormat="1" ht="15.75"/>
    <row r="140" s="28" customFormat="1" ht="15.75"/>
    <row r="141" s="28" customFormat="1" ht="15.75"/>
    <row r="142" s="28" customFormat="1" ht="15.75"/>
    <row r="143" s="28" customFormat="1" ht="15.75"/>
    <row r="144" s="28" customFormat="1" ht="15.75"/>
    <row r="145" s="28" customFormat="1" ht="15.75"/>
    <row r="146" s="28" customFormat="1" ht="15.75"/>
    <row r="147" s="28" customFormat="1" ht="15.75"/>
    <row r="148" s="28" customFormat="1" ht="15.75"/>
    <row r="149" s="28" customFormat="1" ht="15.75"/>
    <row r="150" s="28" customFormat="1" ht="15.75"/>
    <row r="151" s="28" customFormat="1" ht="15.75"/>
    <row r="152" s="28" customFormat="1" ht="15.75"/>
    <row r="153" s="28" customFormat="1" ht="15.75"/>
    <row r="154" s="28" customFormat="1" ht="15.75"/>
    <row r="155" s="28" customFormat="1" ht="15.75"/>
    <row r="156" s="28" customFormat="1" ht="15.75"/>
    <row r="157" s="28" customFormat="1" ht="15.75"/>
    <row r="158" s="28" customFormat="1" ht="15.75"/>
    <row r="159" s="28" customFormat="1" ht="15.75"/>
    <row r="160" s="28" customFormat="1" ht="15.75"/>
    <row r="161" s="28" customFormat="1" ht="15.75"/>
    <row r="162" s="28" customFormat="1" ht="15.75"/>
    <row r="163" s="28" customFormat="1" ht="15.75"/>
    <row r="164" s="28" customFormat="1" ht="15.75"/>
    <row r="165" s="28" customFormat="1" ht="15.75"/>
    <row r="166" s="28" customFormat="1" ht="15.75"/>
    <row r="167" s="28" customFormat="1" ht="15.75"/>
    <row r="168" s="28" customFormat="1" ht="15.75"/>
    <row r="169" s="28" customFormat="1" ht="15.75"/>
    <row r="170" s="28" customFormat="1" ht="15.75"/>
    <row r="171" s="28" customFormat="1" ht="15.75"/>
    <row r="172" s="28" customFormat="1" ht="15.75"/>
    <row r="173" s="65" customFormat="1" ht="12.75"/>
    <row r="174" s="65" customFormat="1" ht="12.75"/>
    <row r="175" s="65" customFormat="1" ht="12.75"/>
    <row r="176" s="65" customFormat="1" ht="12.75"/>
    <row r="177" s="65" customFormat="1" ht="12.75"/>
    <row r="178" s="65" customFormat="1" ht="12.75"/>
    <row r="179" s="65" customFormat="1" ht="12.75"/>
    <row r="180" s="65" customFormat="1" ht="12.75"/>
    <row r="181" s="65" customFormat="1" ht="12.75"/>
    <row r="182" s="65" customFormat="1" ht="12.75"/>
    <row r="183" s="65" customFormat="1" ht="12.75"/>
    <row r="184" s="65" customFormat="1" ht="12.75"/>
    <row r="185" s="65" customFormat="1" ht="12.75"/>
    <row r="186" s="65" customFormat="1" ht="12.75"/>
    <row r="187" s="65" customFormat="1" ht="12.75"/>
    <row r="188" s="65" customFormat="1" ht="12.75"/>
    <row r="189" s="65" customFormat="1" ht="12.75"/>
    <row r="190" s="65" customFormat="1" ht="12.75"/>
    <row r="191" s="65" customFormat="1" ht="12.75"/>
    <row r="192" s="65" customFormat="1" ht="12.75"/>
    <row r="193" s="65" customFormat="1" ht="12.75"/>
    <row r="194" s="65" customFormat="1" ht="12.75"/>
    <row r="195" s="65" customFormat="1" ht="12.75"/>
    <row r="196" s="65" customFormat="1" ht="12.75"/>
    <row r="197" s="65" customFormat="1" ht="12.75"/>
    <row r="198" s="65" customFormat="1" ht="12.75"/>
    <row r="199" s="65" customFormat="1" ht="12.75"/>
    <row r="200" s="65" customFormat="1" ht="12.75"/>
    <row r="201" s="65" customFormat="1" ht="12.75"/>
    <row r="202" s="65" customFormat="1" ht="12.75"/>
    <row r="203" s="65" customFormat="1" ht="12.75"/>
    <row r="204" s="65" customFormat="1" ht="12.75"/>
    <row r="205" s="65" customFormat="1" ht="12.75"/>
    <row r="206" s="65" customFormat="1" ht="12.75"/>
    <row r="207" s="65" customFormat="1" ht="12.75"/>
    <row r="208" s="65" customFormat="1" ht="12.75"/>
    <row r="209" s="65" customFormat="1" ht="12.75"/>
    <row r="210" s="65" customFormat="1" ht="12.75"/>
    <row r="211" s="65" customFormat="1" ht="12.75"/>
    <row r="212" s="65" customFormat="1" ht="12.75"/>
    <row r="213" s="65" customFormat="1" ht="12.75"/>
    <row r="214" s="65" customFormat="1" ht="12.75"/>
    <row r="215" s="65" customFormat="1" ht="12.75"/>
    <row r="216" s="65" customFormat="1" ht="12.75"/>
    <row r="217" s="65" customFormat="1" ht="12.75"/>
    <row r="218" s="65" customFormat="1" ht="12.75"/>
    <row r="219" s="65" customFormat="1" ht="12.75"/>
    <row r="220" s="65" customFormat="1" ht="12.75"/>
    <row r="221" s="65" customFormat="1" ht="12.75"/>
    <row r="222" s="65" customFormat="1" ht="12.75"/>
    <row r="223" s="65" customFormat="1" ht="12.75"/>
    <row r="224" s="65" customFormat="1" ht="12.75"/>
    <row r="225" s="65" customFormat="1" ht="12.75"/>
    <row r="226" s="65" customFormat="1" ht="12.75"/>
    <row r="227" s="65" customFormat="1" ht="12.75"/>
    <row r="228" s="65" customFormat="1" ht="12.75"/>
    <row r="229" s="65" customFormat="1" ht="12.75"/>
    <row r="230" s="65" customFormat="1" ht="12.75"/>
    <row r="231" s="65" customFormat="1" ht="12.75"/>
    <row r="232" s="65" customFormat="1" ht="12.75"/>
    <row r="233" s="65" customFormat="1" ht="12.75"/>
    <row r="234" s="65" customFormat="1" ht="12.75"/>
    <row r="235" s="65" customFormat="1" ht="12.75"/>
    <row r="236" s="65" customFormat="1" ht="12.75"/>
    <row r="237" s="65" customFormat="1" ht="12.75"/>
    <row r="238" s="65" customFormat="1" ht="12.75"/>
    <row r="239" s="65" customFormat="1" ht="12.75"/>
    <row r="240" s="65" customFormat="1" ht="12.75"/>
    <row r="241" s="65" customFormat="1" ht="12.75"/>
    <row r="242" s="65" customFormat="1" ht="12.75"/>
    <row r="243" s="65" customFormat="1" ht="12.75"/>
    <row r="244" s="65" customFormat="1" ht="12.75"/>
    <row r="245" s="65" customFormat="1" ht="12.75"/>
    <row r="246" s="65" customFormat="1" ht="12.75"/>
    <row r="247" s="65" customFormat="1" ht="12.75"/>
    <row r="248" s="65" customFormat="1" ht="12.75"/>
    <row r="249" s="65" customFormat="1" ht="12.75"/>
    <row r="250" s="65" customFormat="1" ht="12.75"/>
    <row r="251" s="65" customFormat="1" ht="12.75"/>
    <row r="252" s="65" customFormat="1" ht="12.75"/>
    <row r="253" s="65" customFormat="1" ht="12.75"/>
    <row r="254" s="65" customFormat="1" ht="12.75"/>
    <row r="255" s="65" customFormat="1" ht="12.75"/>
    <row r="256" s="65" customFormat="1" ht="12.75"/>
    <row r="257" s="65" customFormat="1" ht="12.75"/>
    <row r="258" s="65" customFormat="1" ht="12.75"/>
    <row r="259" s="65" customFormat="1" ht="12.75"/>
    <row r="260" s="65" customFormat="1" ht="12.75"/>
    <row r="261" s="65" customFormat="1" ht="12.75"/>
    <row r="262" s="65" customFormat="1" ht="12.75"/>
    <row r="263" s="65" customFormat="1" ht="12.75"/>
    <row r="264" s="65" customFormat="1" ht="12.75"/>
    <row r="265" s="65" customFormat="1" ht="12.75"/>
    <row r="266" s="65" customFormat="1" ht="12.75"/>
    <row r="267" s="65" customFormat="1" ht="12.75"/>
    <row r="268" s="65" customFormat="1" ht="12.75"/>
    <row r="269" s="65" customFormat="1" ht="12.75"/>
    <row r="270" s="65" customFormat="1" ht="12.75"/>
    <row r="271" s="65" customFormat="1" ht="12.75"/>
    <row r="272" s="65" customFormat="1" ht="12.75"/>
    <row r="273" s="65" customFormat="1" ht="12.75"/>
    <row r="274" s="65" customFormat="1" ht="12.75"/>
    <row r="275" s="65" customFormat="1" ht="12.75"/>
    <row r="276" s="65" customFormat="1" ht="12.75"/>
    <row r="277" s="65" customFormat="1" ht="12.75"/>
    <row r="278" s="65" customFormat="1" ht="12.75"/>
    <row r="279" s="65" customFormat="1" ht="12.75"/>
    <row r="280" s="65" customFormat="1" ht="12.75"/>
    <row r="281" s="65" customFormat="1" ht="12.75"/>
    <row r="282" s="65" customFormat="1" ht="12.75"/>
    <row r="283" s="65" customFormat="1" ht="12.75"/>
    <row r="284" s="65" customFormat="1" ht="12.75"/>
    <row r="285" s="65" customFormat="1" ht="12.75"/>
    <row r="286" s="65" customFormat="1" ht="12.75"/>
    <row r="287" s="65" customFormat="1" ht="12.75"/>
    <row r="288" s="65" customFormat="1" ht="12.75"/>
    <row r="289" s="65" customFormat="1" ht="12.75"/>
    <row r="290" s="65" customFormat="1" ht="12.75"/>
    <row r="291" s="65" customFormat="1" ht="12.75"/>
    <row r="292" s="65" customFormat="1" ht="12.75"/>
    <row r="293" s="65" customFormat="1" ht="12.75"/>
    <row r="294" s="65" customFormat="1" ht="12.75"/>
    <row r="295" s="65" customFormat="1" ht="12.75"/>
    <row r="296" s="65" customFormat="1" ht="12.75"/>
    <row r="297" s="65" customFormat="1" ht="12.75"/>
    <row r="298" s="65" customFormat="1" ht="12.75"/>
    <row r="299" s="65" customFormat="1" ht="12.75"/>
    <row r="300" s="65" customFormat="1" ht="12.75"/>
    <row r="301" s="65" customFormat="1" ht="12.75"/>
    <row r="302" s="65" customFormat="1" ht="12.75"/>
    <row r="303" s="65" customFormat="1" ht="12.75"/>
    <row r="304" s="65" customFormat="1" ht="12.75"/>
    <row r="305" s="65" customFormat="1" ht="12.75"/>
    <row r="306" s="65" customFormat="1" ht="12.75"/>
    <row r="307" s="65" customFormat="1" ht="12.75"/>
    <row r="308" s="65" customFormat="1" ht="12.75"/>
    <row r="309" s="65" customFormat="1" ht="12.75"/>
    <row r="310" s="65" customFormat="1" ht="12.75"/>
    <row r="311" s="65" customFormat="1" ht="12.75"/>
    <row r="312" s="65" customFormat="1" ht="12.75"/>
    <row r="313" s="65" customFormat="1" ht="12.75"/>
    <row r="314" s="65" customFormat="1" ht="12.75"/>
    <row r="315" s="65" customFormat="1" ht="12.75"/>
    <row r="316" s="65" customFormat="1" ht="12.75"/>
    <row r="317" s="65" customFormat="1" ht="12.75"/>
    <row r="318" s="65" customFormat="1" ht="12.75"/>
    <row r="319" s="65" customFormat="1" ht="12.75"/>
    <row r="320" s="65" customFormat="1" ht="12.75"/>
    <row r="321" s="65" customFormat="1" ht="12.75"/>
    <row r="322" s="65" customFormat="1" ht="12.75"/>
    <row r="323" s="65" customFormat="1" ht="12.75"/>
    <row r="324" s="65" customFormat="1" ht="12.75"/>
    <row r="325" s="65" customFormat="1" ht="12.75"/>
    <row r="326" s="65" customFormat="1" ht="12.75"/>
    <row r="327" s="65" customFormat="1" ht="12.75"/>
    <row r="328" s="65" customFormat="1" ht="12.75"/>
    <row r="329" s="65" customFormat="1" ht="12.75"/>
    <row r="330" s="65" customFormat="1" ht="12.75"/>
    <row r="331" s="65" customFormat="1" ht="12.75"/>
    <row r="332" s="65" customFormat="1" ht="12.75"/>
    <row r="333" s="65" customFormat="1" ht="12.75"/>
    <row r="334" s="65" customFormat="1" ht="12.75"/>
    <row r="335" s="65" customFormat="1" ht="12.75"/>
    <row r="336" s="65" customFormat="1" ht="12.75"/>
    <row r="337" s="65" customFormat="1" ht="12.75"/>
    <row r="338" s="65" customFormat="1" ht="12.75"/>
    <row r="339" s="65" customFormat="1" ht="12.75"/>
    <row r="340" s="65" customFormat="1" ht="12.75"/>
    <row r="341" s="65" customFormat="1" ht="12.75"/>
    <row r="342" s="65" customFormat="1" ht="12.75"/>
    <row r="343" s="65" customFormat="1" ht="12.75"/>
    <row r="344" s="65" customFormat="1" ht="12.75"/>
    <row r="345" s="65" customFormat="1" ht="12.75"/>
    <row r="346" s="65" customFormat="1" ht="12.75"/>
    <row r="347" s="65" customFormat="1" ht="12.75"/>
    <row r="348" s="65" customFormat="1" ht="12.75"/>
    <row r="349" s="65" customFormat="1" ht="12.75"/>
    <row r="350" s="65" customFormat="1" ht="12.75"/>
    <row r="351" s="65" customFormat="1" ht="12.75"/>
    <row r="352" s="65" customFormat="1" ht="12.75"/>
    <row r="353" s="65" customFormat="1" ht="12.75"/>
    <row r="354" s="65" customFormat="1" ht="12.75"/>
    <row r="355" s="65" customFormat="1" ht="12.75"/>
    <row r="356" s="65" customFormat="1" ht="12.75"/>
    <row r="357" s="65" customFormat="1" ht="12.75"/>
    <row r="358" s="65" customFormat="1" ht="12.75"/>
    <row r="359" s="65" customFormat="1" ht="12.75"/>
    <row r="360" s="65" customFormat="1" ht="12.75"/>
    <row r="361" s="65" customFormat="1" ht="12.75"/>
    <row r="362" s="65" customFormat="1" ht="12.75"/>
    <row r="363" s="65" customFormat="1" ht="12.75"/>
    <row r="364" s="65" customFormat="1" ht="12.75"/>
    <row r="365" s="65" customFormat="1" ht="12.75"/>
    <row r="366" s="65" customFormat="1" ht="12.75"/>
    <row r="367" s="65" customFormat="1" ht="12.75"/>
    <row r="368" s="65" customFormat="1" ht="12.75"/>
    <row r="369" s="65" customFormat="1" ht="12.75"/>
    <row r="370" s="65" customFormat="1" ht="12.75"/>
    <row r="371" s="65" customFormat="1" ht="12.75"/>
    <row r="372" s="65" customFormat="1" ht="12.75"/>
    <row r="373" s="65" customFormat="1" ht="12.75"/>
    <row r="374" s="65" customFormat="1" ht="12.75"/>
    <row r="375" s="65" customFormat="1" ht="12.75"/>
    <row r="376" s="65" customFormat="1" ht="12.75"/>
    <row r="377" s="65" customFormat="1" ht="12.75"/>
    <row r="378" s="65" customFormat="1" ht="12.75"/>
    <row r="379" s="65" customFormat="1" ht="12.75"/>
    <row r="380" s="65" customFormat="1" ht="12.75"/>
    <row r="381" s="65" customFormat="1" ht="12.75"/>
    <row r="382" s="65" customFormat="1" ht="12.75"/>
    <row r="383" s="65" customFormat="1" ht="12.75"/>
    <row r="384" s="65" customFormat="1" ht="12.75"/>
    <row r="385" s="65" customFormat="1" ht="12.75"/>
    <row r="386" s="65" customFormat="1" ht="12.75"/>
    <row r="387" s="65" customFormat="1" ht="12.75"/>
    <row r="388" s="65" customFormat="1" ht="12.75"/>
    <row r="389" s="65" customFormat="1" ht="12.75"/>
    <row r="390" s="65" customFormat="1" ht="12.75"/>
    <row r="391" s="65" customFormat="1" ht="12.75"/>
    <row r="392" s="65" customFormat="1" ht="12.75"/>
    <row r="393" s="65" customFormat="1" ht="12.75"/>
    <row r="394" s="65" customFormat="1" ht="12.75"/>
    <row r="395" s="65" customFormat="1" ht="12.75"/>
    <row r="396" s="65" customFormat="1" ht="12.75"/>
    <row r="397" s="65" customFormat="1" ht="12.75"/>
    <row r="398" s="65" customFormat="1" ht="12.75"/>
    <row r="399" s="65" customFormat="1" ht="12.75"/>
    <row r="400" s="65" customFormat="1" ht="12.75"/>
    <row r="401" s="65" customFormat="1" ht="12.75"/>
    <row r="402" s="65" customFormat="1" ht="12.75"/>
    <row r="403" s="65" customFormat="1" ht="12.75"/>
    <row r="404" s="65" customFormat="1" ht="12.75"/>
    <row r="405" s="65" customFormat="1" ht="12.75"/>
    <row r="406" s="65" customFormat="1" ht="12.75"/>
    <row r="407" s="65" customFormat="1" ht="12.75"/>
    <row r="408" s="65" customFormat="1" ht="12.75"/>
    <row r="409" s="65" customFormat="1" ht="12.75"/>
    <row r="410" s="65" customFormat="1" ht="12.75"/>
    <row r="411" s="65" customFormat="1" ht="12.75"/>
    <row r="412" s="65" customFormat="1" ht="12.75"/>
    <row r="413" s="65" customFormat="1" ht="12.75"/>
    <row r="414" s="65" customFormat="1" ht="12.75"/>
    <row r="415" s="65" customFormat="1" ht="12.75"/>
    <row r="416" s="65" customFormat="1" ht="12.75"/>
    <row r="417" s="65" customFormat="1" ht="12.75"/>
    <row r="418" s="65" customFormat="1" ht="12.75"/>
    <row r="419" s="65" customFormat="1" ht="12.75"/>
    <row r="420" s="65" customFormat="1" ht="12.75"/>
    <row r="421" s="65" customFormat="1" ht="12.75"/>
    <row r="422" s="65" customFormat="1" ht="12.75"/>
    <row r="423" s="65" customFormat="1" ht="12.75"/>
    <row r="424" s="65" customFormat="1" ht="12.75"/>
    <row r="425" s="65" customFormat="1" ht="12.75"/>
    <row r="426" s="65" customFormat="1" ht="12.75"/>
    <row r="427" s="65" customFormat="1" ht="12.75"/>
    <row r="428" s="65" customFormat="1" ht="12.75"/>
    <row r="429" s="65" customFormat="1" ht="12.75"/>
    <row r="430" s="65" customFormat="1" ht="12.75"/>
    <row r="431" s="65" customFormat="1" ht="12.75"/>
    <row r="432" s="65" customFormat="1" ht="12.75"/>
    <row r="433" s="65" customFormat="1" ht="12.75"/>
    <row r="434" s="65" customFormat="1" ht="12.75"/>
    <row r="435" s="65" customFormat="1" ht="12.75"/>
    <row r="436" s="65" customFormat="1" ht="12.75"/>
    <row r="437" s="65" customFormat="1" ht="12.75"/>
    <row r="438" s="65" customFormat="1" ht="12.75"/>
    <row r="439" s="65" customFormat="1" ht="12.75"/>
    <row r="440" s="65" customFormat="1" ht="12.75"/>
    <row r="441" s="65" customFormat="1" ht="12.75"/>
    <row r="442" s="65" customFormat="1" ht="12.75"/>
    <row r="443" s="65" customFormat="1" ht="12.75"/>
    <row r="444" s="65" customFormat="1" ht="12.75"/>
    <row r="445" s="65" customFormat="1" ht="12.75"/>
    <row r="446" s="65" customFormat="1" ht="12.75"/>
    <row r="447" s="65" customFormat="1" ht="12.75"/>
    <row r="448" s="65" customFormat="1" ht="12.75"/>
    <row r="449" s="65" customFormat="1" ht="12.75"/>
    <row r="450" s="65" customFormat="1" ht="12.75"/>
    <row r="451" s="65" customFormat="1" ht="12.75"/>
    <row r="452" s="65" customFormat="1" ht="12.75"/>
    <row r="453" s="65" customFormat="1" ht="12.75"/>
    <row r="454" s="65" customFormat="1" ht="12.75"/>
    <row r="455" s="65" customFormat="1" ht="12.75"/>
    <row r="456" s="65" customFormat="1" ht="12.75"/>
    <row r="457" s="65" customFormat="1" ht="12.75"/>
    <row r="458" s="65" customFormat="1" ht="12.75"/>
    <row r="459" s="65" customFormat="1" ht="12.75"/>
    <row r="460" s="65" customFormat="1" ht="12.75"/>
    <row r="461" s="65" customFormat="1" ht="12.75"/>
    <row r="462" s="65" customFormat="1" ht="12.75"/>
    <row r="463" s="65" customFormat="1" ht="12.75"/>
    <row r="464" s="65" customFormat="1" ht="12.75"/>
    <row r="465" s="65" customFormat="1" ht="12.75"/>
    <row r="466" s="65" customFormat="1" ht="12.75"/>
    <row r="467" s="65" customFormat="1" ht="12.75"/>
    <row r="468" s="65" customFormat="1" ht="12.75"/>
    <row r="469" s="65" customFormat="1" ht="12.75"/>
    <row r="470" s="65" customFormat="1" ht="12.75"/>
    <row r="471" s="65" customFormat="1" ht="12.75"/>
    <row r="472" s="65" customFormat="1" ht="12.75"/>
    <row r="473" s="65" customFormat="1" ht="12.75"/>
    <row r="474" s="65" customFormat="1" ht="12.75"/>
    <row r="475" s="65" customFormat="1" ht="12.75"/>
    <row r="476" s="65" customFormat="1" ht="12.75"/>
    <row r="477" s="65" customFormat="1" ht="12.75"/>
    <row r="478" s="65" customFormat="1" ht="12.75"/>
    <row r="479" s="65" customFormat="1" ht="12.75"/>
    <row r="480" s="65" customFormat="1" ht="12.75"/>
    <row r="481" s="65" customFormat="1" ht="12.75"/>
    <row r="482" s="65" customFormat="1" ht="12.75"/>
    <row r="483" s="65" customFormat="1" ht="12.75"/>
    <row r="484" s="65" customFormat="1" ht="12.75"/>
    <row r="485" s="65" customFormat="1" ht="12.75"/>
    <row r="486" s="65" customFormat="1" ht="12.75"/>
    <row r="487" s="65" customFormat="1" ht="12.75"/>
    <row r="488" s="65" customFormat="1" ht="12.75"/>
    <row r="489" s="65" customFormat="1" ht="12.75"/>
    <row r="490" s="65" customFormat="1" ht="12.75"/>
    <row r="491" s="65" customFormat="1" ht="12.75"/>
    <row r="492" s="65" customFormat="1" ht="12.75"/>
    <row r="493" s="65" customFormat="1" ht="12.75"/>
    <row r="494" s="65" customFormat="1" ht="12.75"/>
    <row r="495" s="65" customFormat="1" ht="12.75"/>
    <row r="496" s="65" customFormat="1" ht="12.75"/>
    <row r="497" s="65" customFormat="1" ht="12.75"/>
    <row r="498" s="65" customFormat="1" ht="12.75"/>
    <row r="499" s="65" customFormat="1" ht="12.75"/>
    <row r="500" s="65" customFormat="1" ht="12.75"/>
    <row r="501" s="65" customFormat="1" ht="12.75"/>
    <row r="502" s="65" customFormat="1" ht="12.75"/>
    <row r="503" s="65" customFormat="1" ht="12.75"/>
    <row r="504" s="65" customFormat="1" ht="12.75"/>
    <row r="505" s="65" customFormat="1" ht="12.75"/>
    <row r="506" s="65" customFormat="1" ht="12.75"/>
    <row r="507" s="65" customFormat="1" ht="12.75"/>
    <row r="508" s="65" customFormat="1" ht="12.75"/>
    <row r="509" s="65" customFormat="1" ht="12.75"/>
    <row r="510" s="65" customFormat="1" ht="12.75"/>
    <row r="511" s="65" customFormat="1" ht="12.75"/>
    <row r="512" s="65" customFormat="1" ht="12.75"/>
    <row r="513" s="65" customFormat="1" ht="12.75"/>
    <row r="514" s="65" customFormat="1" ht="12.75"/>
    <row r="515" s="65" customFormat="1" ht="12.75"/>
    <row r="516" s="65" customFormat="1" ht="12.75"/>
    <row r="517" s="65" customFormat="1" ht="12.75"/>
    <row r="518" s="65" customFormat="1" ht="12.75"/>
    <row r="519" s="65" customFormat="1" ht="12.75"/>
    <row r="520" s="65" customFormat="1" ht="12.75"/>
    <row r="521" s="65" customFormat="1" ht="12.75"/>
    <row r="522" s="65" customFormat="1" ht="12.75"/>
    <row r="523" s="65" customFormat="1" ht="12.75"/>
    <row r="524" s="65" customFormat="1" ht="12.75"/>
    <row r="525" s="65" customFormat="1" ht="12.75"/>
    <row r="526" s="65" customFormat="1" ht="12.75"/>
    <row r="527" s="65" customFormat="1" ht="12.75"/>
    <row r="528" s="65" customFormat="1" ht="12.75"/>
    <row r="529" s="65" customFormat="1" ht="12.75"/>
    <row r="530" s="65" customFormat="1" ht="12.75"/>
    <row r="531" s="65" customFormat="1" ht="12.75"/>
    <row r="532" s="65" customFormat="1" ht="12.75"/>
    <row r="533" s="65" customFormat="1" ht="12.75"/>
    <row r="534" s="65" customFormat="1" ht="12.75"/>
    <row r="535" s="65" customFormat="1" ht="12.75"/>
    <row r="536" s="65" customFormat="1" ht="12.75"/>
    <row r="537" s="65" customFormat="1" ht="12.75"/>
    <row r="538" s="65" customFormat="1" ht="12.75"/>
    <row r="539" s="65" customFormat="1" ht="12.75"/>
    <row r="540" s="65" customFormat="1" ht="12.75"/>
    <row r="541" s="65" customFormat="1" ht="12.75"/>
    <row r="542" s="65" customFormat="1" ht="12.75"/>
    <row r="543" s="65" customFormat="1" ht="12.75"/>
    <row r="544" s="65" customFormat="1" ht="12.75"/>
    <row r="545" s="65" customFormat="1" ht="12.75"/>
    <row r="546" s="65" customFormat="1" ht="12.75"/>
    <row r="547" s="65" customFormat="1" ht="12.75"/>
    <row r="548" s="65" customFormat="1" ht="12.75"/>
    <row r="549" s="65" customFormat="1" ht="12.75"/>
    <row r="550" s="65" customFormat="1" ht="12.75"/>
    <row r="551" s="65" customFormat="1" ht="12.75"/>
    <row r="552" s="65" customFormat="1" ht="12.75"/>
    <row r="553" s="65" customFormat="1" ht="12.75"/>
    <row r="554" s="65" customFormat="1" ht="12.75"/>
    <row r="555" s="65" customFormat="1" ht="12.75"/>
    <row r="556" s="65" customFormat="1" ht="12.75"/>
    <row r="557" s="65" customFormat="1" ht="12.75"/>
    <row r="558" s="65" customFormat="1" ht="12.75"/>
    <row r="559" s="65" customFormat="1" ht="12.75"/>
    <row r="560" s="65" customFormat="1" ht="12.75"/>
    <row r="561" s="65" customFormat="1" ht="12.75"/>
    <row r="562" s="65" customFormat="1" ht="12.75"/>
    <row r="563" s="65" customFormat="1" ht="12.75"/>
    <row r="564" s="65" customFormat="1" ht="12.75"/>
    <row r="565" s="65" customFormat="1" ht="12.75"/>
    <row r="566" s="65" customFormat="1" ht="12.75"/>
    <row r="567" s="65" customFormat="1" ht="12.75"/>
    <row r="568" s="65" customFormat="1" ht="12.75"/>
    <row r="569" s="65" customFormat="1" ht="12.75"/>
    <row r="570" s="65" customFormat="1" ht="12.75"/>
    <row r="571" s="65" customFormat="1" ht="12.75"/>
    <row r="572" s="65" customFormat="1" ht="12.75"/>
    <row r="573" s="65" customFormat="1" ht="12.75"/>
    <row r="574" s="65" customFormat="1" ht="12.75"/>
    <row r="575" s="65" customFormat="1" ht="12.75"/>
    <row r="576" s="65" customFormat="1" ht="12.75"/>
    <row r="577" s="65" customFormat="1" ht="12.75"/>
    <row r="578" s="65" customFormat="1" ht="12.75"/>
    <row r="579" s="65" customFormat="1" ht="12.75"/>
    <row r="580" s="65" customFormat="1" ht="12.75"/>
    <row r="581" s="65" customFormat="1" ht="12.75"/>
    <row r="582" s="65" customFormat="1" ht="12.75"/>
    <row r="583" s="65" customFormat="1" ht="12.75"/>
    <row r="584" s="65" customFormat="1" ht="12.75"/>
    <row r="585" s="65" customFormat="1" ht="12.75"/>
    <row r="586" s="65" customFormat="1" ht="12.75"/>
    <row r="587" s="65" customFormat="1" ht="12.75"/>
    <row r="588" s="65" customFormat="1" ht="12.75"/>
    <row r="589" s="65" customFormat="1" ht="12.75"/>
    <row r="590" s="65" customFormat="1" ht="12.75"/>
    <row r="591" s="65" customFormat="1" ht="12.75"/>
    <row r="592" s="65" customFormat="1" ht="12.75"/>
    <row r="593" s="65" customFormat="1" ht="12.75"/>
    <row r="594" s="65" customFormat="1" ht="12.75"/>
    <row r="595" s="65" customFormat="1" ht="12.75"/>
    <row r="596" s="65" customFormat="1" ht="12.75"/>
    <row r="597" s="65" customFormat="1" ht="12.75"/>
    <row r="598" s="65" customFormat="1" ht="12.75"/>
    <row r="599" s="65" customFormat="1" ht="12.75"/>
    <row r="600" s="65" customFormat="1" ht="12.75"/>
    <row r="601" s="65" customFormat="1" ht="12.75"/>
    <row r="602" s="65" customFormat="1" ht="12.75"/>
    <row r="603" s="65" customFormat="1" ht="12.75"/>
    <row r="604" s="65" customFormat="1" ht="12.75"/>
    <row r="605" s="65" customFormat="1" ht="12.75"/>
    <row r="606" s="65" customFormat="1" ht="12.75"/>
    <row r="607" s="65" customFormat="1" ht="12.75"/>
    <row r="608" s="65" customFormat="1" ht="12.75"/>
    <row r="609" s="65" customFormat="1" ht="12.75"/>
    <row r="610" s="65" customFormat="1" ht="12.75"/>
    <row r="611" s="65" customFormat="1" ht="12.75"/>
    <row r="612" s="65" customFormat="1" ht="12.75"/>
    <row r="613" s="65" customFormat="1" ht="12.75"/>
    <row r="614" s="65" customFormat="1" ht="12.75"/>
    <row r="615" s="65" customFormat="1" ht="12.75"/>
    <row r="616" s="65" customFormat="1" ht="12.75"/>
    <row r="617" s="65" customFormat="1" ht="12.75"/>
    <row r="618" s="65" customFormat="1" ht="12.75"/>
    <row r="619" s="65" customFormat="1" ht="12.75"/>
    <row r="620" s="65" customFormat="1" ht="12.75"/>
    <row r="621" s="65" customFormat="1" ht="12.75"/>
    <row r="622" s="65" customFormat="1" ht="12.75"/>
    <row r="623" s="65" customFormat="1" ht="12.75"/>
    <row r="624" s="65" customFormat="1" ht="12.75"/>
    <row r="625" s="65" customFormat="1" ht="12.75"/>
    <row r="626" s="65" customFormat="1" ht="12.75"/>
    <row r="627" s="65" customFormat="1" ht="12.75"/>
    <row r="628" s="65" customFormat="1" ht="12.75"/>
    <row r="629" s="65" customFormat="1" ht="12.75"/>
    <row r="630" s="65" customFormat="1" ht="12.75"/>
    <row r="631" s="65" customFormat="1" ht="12.75"/>
    <row r="632" s="65" customFormat="1" ht="12.75"/>
    <row r="633" s="65" customFormat="1" ht="12.75"/>
    <row r="634" s="65" customFormat="1" ht="12.75"/>
    <row r="635" s="65" customFormat="1" ht="12.75"/>
    <row r="636" s="65" customFormat="1" ht="12.75"/>
    <row r="637" s="65" customFormat="1" ht="12.75"/>
    <row r="638" s="65" customFormat="1" ht="12.75"/>
    <row r="639" s="65" customFormat="1" ht="12.75"/>
    <row r="640" s="65" customFormat="1" ht="12.75"/>
    <row r="641" s="65" customFormat="1" ht="12.75"/>
    <row r="642" s="65" customFormat="1" ht="12.75"/>
    <row r="643" s="65" customFormat="1" ht="12.75"/>
    <row r="644" s="65" customFormat="1" ht="12.75"/>
    <row r="645" s="65" customFormat="1" ht="12.75"/>
    <row r="646" s="65" customFormat="1" ht="12.75"/>
    <row r="647" s="65" customFormat="1" ht="12.75"/>
    <row r="648" s="65" customFormat="1" ht="12.75"/>
    <row r="649" s="65" customFormat="1" ht="12.75"/>
    <row r="650" s="65" customFormat="1" ht="12.75"/>
    <row r="651" s="65" customFormat="1" ht="12.75"/>
    <row r="652" s="65" customFormat="1" ht="12.75"/>
    <row r="653" s="65" customFormat="1" ht="12.75"/>
    <row r="654" s="65" customFormat="1" ht="12.75"/>
    <row r="655" s="65" customFormat="1" ht="12.75"/>
    <row r="656" s="65" customFormat="1" ht="12.75"/>
    <row r="657" s="65" customFormat="1" ht="12.75"/>
    <row r="658" s="65" customFormat="1" ht="12.75"/>
    <row r="659" s="65" customFormat="1" ht="12.75"/>
    <row r="660" s="65" customFormat="1" ht="12.75"/>
    <row r="661" s="65" customFormat="1" ht="12.75"/>
    <row r="662" s="65" customFormat="1" ht="12.75"/>
    <row r="663" s="65" customFormat="1" ht="12.75"/>
    <row r="664" s="65" customFormat="1" ht="12.75"/>
    <row r="665" s="65" customFormat="1" ht="12.75"/>
    <row r="666" s="65" customFormat="1" ht="12.75"/>
    <row r="667" s="65" customFormat="1" ht="12.75"/>
    <row r="668" s="65" customFormat="1" ht="12.75"/>
    <row r="669" s="65" customFormat="1" ht="12.75"/>
    <row r="670" s="65" customFormat="1" ht="12.75"/>
    <row r="671" s="65" customFormat="1" ht="12.75"/>
    <row r="672" s="65" customFormat="1" ht="12.75"/>
    <row r="673" s="65" customFormat="1" ht="12.75"/>
    <row r="674" s="65" customFormat="1" ht="12.75"/>
    <row r="675" s="65" customFormat="1" ht="12.75"/>
    <row r="676" s="65" customFormat="1" ht="12.75"/>
    <row r="677" s="65" customFormat="1" ht="12.75"/>
    <row r="678" s="65" customFormat="1" ht="12.75"/>
    <row r="679" s="65" customFormat="1" ht="12.75"/>
    <row r="680" s="65" customFormat="1" ht="12.75"/>
    <row r="681" s="65" customFormat="1" ht="12.75"/>
    <row r="682" s="65" customFormat="1" ht="12.75"/>
    <row r="683" s="65" customFormat="1" ht="12.75"/>
    <row r="684" s="65" customFormat="1" ht="12.75"/>
    <row r="685" s="65" customFormat="1" ht="12.75"/>
    <row r="686" s="65" customFormat="1" ht="12.75"/>
    <row r="687" s="65" customFormat="1" ht="12.75"/>
    <row r="688" s="65" customFormat="1" ht="12.75"/>
    <row r="689" s="65" customFormat="1" ht="12.75"/>
    <row r="690" s="65" customFormat="1" ht="12.75"/>
    <row r="691" s="65" customFormat="1" ht="12.75"/>
    <row r="692" s="65" customFormat="1" ht="12.75"/>
    <row r="693" s="65" customFormat="1" ht="12.75"/>
    <row r="694" s="65" customFormat="1" ht="12.75"/>
    <row r="695" s="65" customFormat="1" ht="12.75"/>
    <row r="696" s="65" customFormat="1" ht="12.75"/>
    <row r="697" s="65" customFormat="1" ht="12.75"/>
    <row r="698" s="65" customFormat="1" ht="12.75"/>
    <row r="699" s="65" customFormat="1" ht="12.75"/>
    <row r="700" s="65" customFormat="1" ht="12.75"/>
    <row r="701" s="65" customFormat="1" ht="12.75"/>
    <row r="702" s="65" customFormat="1" ht="12.75"/>
    <row r="703" s="65" customFormat="1" ht="12.75"/>
    <row r="704" s="65" customFormat="1" ht="12.75"/>
    <row r="705" s="65" customFormat="1" ht="12.75"/>
    <row r="706" s="65" customFormat="1" ht="12.75"/>
    <row r="707" s="65" customFormat="1" ht="12.75"/>
    <row r="708" s="65" customFormat="1" ht="12.75"/>
    <row r="709" s="65" customFormat="1" ht="12.75"/>
    <row r="710" s="65" customFormat="1" ht="12.75"/>
    <row r="711" s="65" customFormat="1" ht="12.75"/>
    <row r="712" s="65" customFormat="1" ht="12.75"/>
    <row r="713" s="65" customFormat="1" ht="12.75"/>
    <row r="714" s="65" customFormat="1" ht="12.75"/>
    <row r="715" s="65" customFormat="1" ht="12.75"/>
    <row r="716" s="65" customFormat="1" ht="12.75"/>
    <row r="717" s="65" customFormat="1" ht="12.75"/>
    <row r="718" s="65" customFormat="1" ht="12.75"/>
    <row r="719" s="65" customFormat="1" ht="12.75"/>
    <row r="720" s="65" customFormat="1" ht="12.75"/>
    <row r="721" s="65" customFormat="1" ht="12.75"/>
    <row r="722" s="65" customFormat="1" ht="12.75"/>
    <row r="723" s="65" customFormat="1" ht="12.75"/>
    <row r="724" s="65" customFormat="1" ht="12.75"/>
    <row r="725" s="65" customFormat="1" ht="12.75"/>
    <row r="726" s="65" customFormat="1" ht="12.75"/>
    <row r="727" s="65" customFormat="1" ht="12.75"/>
    <row r="728" s="65" customFormat="1" ht="12.75"/>
    <row r="729" s="65" customFormat="1" ht="12.75"/>
    <row r="730" s="65" customFormat="1" ht="12.75"/>
    <row r="731" s="65" customFormat="1" ht="12.75"/>
    <row r="732" s="65" customFormat="1" ht="12.75"/>
    <row r="733" s="65" customFormat="1" ht="12.75"/>
    <row r="734" s="65" customFormat="1" ht="12.75"/>
    <row r="735" s="65" customFormat="1" ht="12.75"/>
    <row r="736" s="65" customFormat="1" ht="12.75"/>
    <row r="737" s="65" customFormat="1" ht="12.75"/>
    <row r="738" s="65" customFormat="1" ht="12.75"/>
    <row r="739" s="65" customFormat="1" ht="12.75"/>
    <row r="740" s="65" customFormat="1" ht="12.75"/>
    <row r="741" s="65" customFormat="1" ht="12.75"/>
    <row r="742" s="65" customFormat="1" ht="12.75"/>
    <row r="743" s="65" customFormat="1" ht="12.75"/>
    <row r="744" s="65" customFormat="1" ht="12.75"/>
    <row r="745" s="65" customFormat="1" ht="12.75"/>
    <row r="746" s="65" customFormat="1" ht="12.75"/>
    <row r="747" s="65" customFormat="1" ht="12.75"/>
    <row r="748" s="65" customFormat="1" ht="12.75"/>
    <row r="749" s="65" customFormat="1" ht="12.75"/>
    <row r="750" s="65" customFormat="1" ht="12.75"/>
    <row r="751" s="65" customFormat="1" ht="12.75"/>
    <row r="752" s="65" customFormat="1" ht="12.75"/>
    <row r="753" s="65" customFormat="1" ht="12.75"/>
    <row r="754" s="65" customFormat="1" ht="12.75"/>
    <row r="755" s="65" customFormat="1" ht="12.75"/>
    <row r="756" s="65" customFormat="1" ht="12.75"/>
    <row r="757" s="65" customFormat="1" ht="12.75"/>
    <row r="758" s="65" customFormat="1" ht="12.75"/>
    <row r="759" s="65" customFormat="1" ht="12.75"/>
    <row r="760" s="65" customFormat="1" ht="12.75"/>
    <row r="761" s="65" customFormat="1" ht="12.75"/>
    <row r="762" s="65" customFormat="1" ht="12.75"/>
    <row r="763" s="65" customFormat="1" ht="12.75"/>
    <row r="764" s="65" customFormat="1" ht="12.75"/>
    <row r="765" s="65" customFormat="1" ht="12.75"/>
    <row r="766" s="65" customFormat="1" ht="12.75"/>
    <row r="767" s="65" customFormat="1" ht="12.75"/>
    <row r="768" s="65" customFormat="1" ht="12.75"/>
    <row r="769" s="65" customFormat="1" ht="12.75"/>
    <row r="770" s="65" customFormat="1" ht="12.75"/>
    <row r="771" s="65" customFormat="1" ht="12.75"/>
    <row r="772" s="65" customFormat="1" ht="12.75"/>
    <row r="773" s="65" customFormat="1" ht="12.75"/>
    <row r="774" s="65" customFormat="1" ht="12.75"/>
    <row r="775" s="65" customFormat="1" ht="12.75"/>
    <row r="776" s="65" customFormat="1" ht="12.75"/>
    <row r="777" s="65" customFormat="1" ht="12.75"/>
    <row r="778" s="65" customFormat="1" ht="12.75"/>
    <row r="779" s="65" customFormat="1" ht="12.75"/>
    <row r="780" s="65" customFormat="1" ht="12.75"/>
    <row r="781" s="65" customFormat="1" ht="12.75"/>
    <row r="782" s="65" customFormat="1" ht="12.75"/>
    <row r="783" s="65" customFormat="1" ht="12.75"/>
    <row r="784" s="65" customFormat="1" ht="12.75"/>
    <row r="785" s="65" customFormat="1" ht="12.75"/>
    <row r="786" s="65" customFormat="1" ht="12.75"/>
    <row r="787" s="65" customFormat="1" ht="12.75"/>
    <row r="788" s="65" customFormat="1" ht="12.75"/>
    <row r="789" s="65" customFormat="1" ht="12.75"/>
    <row r="790" s="65" customFormat="1" ht="12.75"/>
    <row r="791" s="65" customFormat="1" ht="12.75"/>
    <row r="792" s="65" customFormat="1" ht="12.75"/>
    <row r="793" s="65" customFormat="1" ht="12.75"/>
    <row r="794" s="65" customFormat="1" ht="12.75"/>
    <row r="795" s="65" customFormat="1" ht="12.75"/>
    <row r="796" s="65" customFormat="1" ht="12.75"/>
    <row r="797" s="65" customFormat="1" ht="12.75"/>
    <row r="798" s="65" customFormat="1" ht="12.75"/>
    <row r="799" s="65" customFormat="1" ht="12.75"/>
    <row r="800" s="65" customFormat="1" ht="12.75"/>
    <row r="801" s="65" customFormat="1" ht="12.75"/>
    <row r="802" s="65" customFormat="1" ht="12.75"/>
    <row r="803" s="65" customFormat="1" ht="12.75"/>
    <row r="804" s="65" customFormat="1" ht="12.75"/>
    <row r="805" s="65" customFormat="1" ht="12.75"/>
    <row r="806" s="65" customFormat="1" ht="12.75"/>
    <row r="807" s="65" customFormat="1" ht="12.75"/>
    <row r="808" s="65" customFormat="1" ht="12.75"/>
    <row r="809" s="65" customFormat="1" ht="12.75"/>
    <row r="810" s="65" customFormat="1" ht="12.75"/>
    <row r="811" s="65" customFormat="1" ht="12.75"/>
    <row r="812" s="65" customFormat="1" ht="12.75"/>
    <row r="813" s="65" customFormat="1" ht="12.75"/>
    <row r="814" s="65" customFormat="1" ht="12.75"/>
    <row r="815" s="65" customFormat="1" ht="12.75"/>
    <row r="816" s="65" customFormat="1" ht="12.75"/>
    <row r="817" s="65" customFormat="1" ht="12.75"/>
    <row r="818" s="65" customFormat="1" ht="12.75"/>
    <row r="819" s="65" customFormat="1" ht="12.75"/>
    <row r="820" s="65" customFormat="1" ht="12.75"/>
    <row r="821" s="65" customFormat="1" ht="12.75"/>
    <row r="822" s="65" customFormat="1" ht="12.75"/>
    <row r="823" s="65" customFormat="1" ht="12.75"/>
    <row r="824" s="65" customFormat="1" ht="12.75"/>
    <row r="825" s="65" customFormat="1" ht="12.75"/>
    <row r="826" s="65" customFormat="1" ht="12.75"/>
    <row r="827" s="65" customFormat="1" ht="12.75"/>
    <row r="828" s="65" customFormat="1" ht="12.75"/>
    <row r="829" s="65" customFormat="1" ht="12.75"/>
    <row r="830" s="65" customFormat="1" ht="12.75"/>
    <row r="831" s="65" customFormat="1" ht="12.75"/>
    <row r="832" s="65" customFormat="1" ht="12.75"/>
    <row r="833" s="65" customFormat="1" ht="12.75"/>
    <row r="834" s="65" customFormat="1" ht="12.75"/>
    <row r="835" s="65" customFormat="1" ht="12.75"/>
    <row r="836" s="65" customFormat="1" ht="12.75"/>
    <row r="837" s="65" customFormat="1" ht="12.75"/>
    <row r="838" s="65" customFormat="1" ht="12.75"/>
    <row r="839" s="65" customFormat="1" ht="12.75"/>
    <row r="840" s="65" customFormat="1" ht="12.75"/>
    <row r="841" s="65" customFormat="1" ht="12.75"/>
    <row r="842" s="65" customFormat="1" ht="12.75"/>
    <row r="843" s="65" customFormat="1" ht="12.75"/>
    <row r="844" s="65" customFormat="1" ht="12.75"/>
    <row r="845" s="65" customFormat="1" ht="12.75"/>
    <row r="846" s="65" customFormat="1" ht="12.75"/>
    <row r="847" s="65" customFormat="1" ht="12.75"/>
    <row r="848" s="65" customFormat="1" ht="12.75"/>
    <row r="849" s="65" customFormat="1" ht="12.75"/>
    <row r="850" s="65" customFormat="1" ht="12.75"/>
    <row r="851" s="65" customFormat="1" ht="12.75"/>
    <row r="852" s="65" customFormat="1" ht="12.75"/>
    <row r="853" s="65" customFormat="1" ht="12.75"/>
    <row r="854" s="65" customFormat="1" ht="12.75"/>
    <row r="855" s="65" customFormat="1" ht="12.75"/>
    <row r="856" s="65" customFormat="1" ht="12.75"/>
    <row r="857" s="65" customFormat="1" ht="12.75"/>
    <row r="858" s="65" customFormat="1" ht="12.75"/>
    <row r="859" s="65" customFormat="1" ht="12.75"/>
    <row r="860" s="65" customFormat="1" ht="12.75"/>
    <row r="861" s="65" customFormat="1" ht="12.75"/>
    <row r="862" s="65" customFormat="1" ht="12.75"/>
    <row r="863" s="65" customFormat="1" ht="12.75"/>
    <row r="864" s="65" customFormat="1" ht="12.75"/>
    <row r="865" s="65" customFormat="1" ht="12.75"/>
    <row r="866" s="65" customFormat="1" ht="12.75"/>
    <row r="867" s="65" customFormat="1" ht="12.75"/>
    <row r="868" s="65" customFormat="1" ht="12.75"/>
    <row r="869" s="65" customFormat="1" ht="12.75"/>
    <row r="870" s="65" customFormat="1" ht="12.75"/>
    <row r="871" s="65" customFormat="1" ht="12.75"/>
    <row r="872" s="65" customFormat="1" ht="12.75"/>
    <row r="873" s="65" customFormat="1" ht="12.75"/>
    <row r="874" s="65" customFormat="1" ht="12.75"/>
    <row r="875" s="65" customFormat="1" ht="12.75"/>
    <row r="876" s="65" customFormat="1" ht="12.75"/>
    <row r="877" s="65" customFormat="1" ht="12.75"/>
    <row r="878" s="65" customFormat="1" ht="12.75"/>
    <row r="879" s="65" customFormat="1" ht="12.75"/>
    <row r="880" s="65" customFormat="1" ht="12.75"/>
    <row r="881" s="65" customFormat="1" ht="12.75"/>
    <row r="882" s="65" customFormat="1" ht="12.75"/>
    <row r="883" s="65" customFormat="1" ht="12.75"/>
    <row r="884" s="65" customFormat="1" ht="12.75"/>
    <row r="885" s="65" customFormat="1" ht="12.75"/>
    <row r="886" s="65" customFormat="1" ht="12.75"/>
    <row r="887" s="65" customFormat="1" ht="12.75"/>
    <row r="888" s="65" customFormat="1" ht="12.75"/>
    <row r="889" s="65" customFormat="1" ht="12.75"/>
    <row r="890" s="65" customFormat="1" ht="12.75"/>
    <row r="891" s="65" customFormat="1" ht="12.75"/>
    <row r="892" s="65" customFormat="1" ht="12.75"/>
    <row r="893" s="65" customFormat="1" ht="12.75"/>
    <row r="894" s="65" customFormat="1" ht="12.75"/>
    <row r="895" s="65" customFormat="1" ht="12.75"/>
    <row r="896" s="65" customFormat="1" ht="12.75"/>
    <row r="897" s="65" customFormat="1" ht="12.75"/>
    <row r="898" s="65" customFormat="1" ht="12.75"/>
    <row r="899" s="65" customFormat="1" ht="12.75"/>
    <row r="900" s="65" customFormat="1" ht="12.75"/>
    <row r="901" s="65" customFormat="1" ht="12.75"/>
    <row r="902" s="65" customFormat="1" ht="12.75"/>
    <row r="903" s="65" customFormat="1" ht="12.75"/>
    <row r="904" s="65" customFormat="1" ht="12.75"/>
    <row r="905" s="65" customFormat="1" ht="12.75"/>
    <row r="906" s="65" customFormat="1" ht="12.75"/>
    <row r="907" s="65" customFormat="1" ht="12.75"/>
    <row r="908" s="65" customFormat="1" ht="12.75"/>
    <row r="909" s="65" customFormat="1" ht="12.75"/>
    <row r="910" s="65" customFormat="1" ht="12.75"/>
    <row r="911" s="65" customFormat="1" ht="12.75"/>
    <row r="912" s="65" customFormat="1" ht="12.75"/>
    <row r="913" s="65" customFormat="1" ht="12.75"/>
    <row r="914" s="65" customFormat="1" ht="12.75"/>
    <row r="915" s="65" customFormat="1" ht="12.75"/>
    <row r="916" s="65" customFormat="1" ht="12.75"/>
    <row r="917" s="65" customFormat="1" ht="12.75"/>
    <row r="918" s="65" customFormat="1" ht="12.75"/>
    <row r="919" s="65" customFormat="1" ht="12.75"/>
    <row r="920" s="65" customFormat="1" ht="12.75"/>
    <row r="921" s="65" customFormat="1" ht="12.75"/>
    <row r="922" s="65" customFormat="1" ht="12.75"/>
    <row r="923" s="65" customFormat="1" ht="12.75"/>
    <row r="924" s="65" customFormat="1" ht="12.75"/>
    <row r="925" s="65" customFormat="1" ht="12.75"/>
    <row r="926" s="65" customFormat="1" ht="12.75"/>
    <row r="927" s="65" customFormat="1" ht="12.75"/>
    <row r="928" s="65" customFormat="1" ht="12.75"/>
    <row r="929" s="65" customFormat="1" ht="12.75"/>
    <row r="930" s="65" customFormat="1" ht="12.75"/>
    <row r="931" s="65" customFormat="1" ht="12.75"/>
    <row r="932" s="65" customFormat="1" ht="12.75"/>
    <row r="933" s="65" customFormat="1" ht="12.75"/>
    <row r="934" s="65" customFormat="1" ht="12.75"/>
    <row r="935" s="65" customFormat="1" ht="12.75"/>
    <row r="936" s="65" customFormat="1" ht="12.75"/>
    <row r="937" s="65" customFormat="1" ht="12.75"/>
    <row r="938" s="65" customFormat="1" ht="12.75"/>
    <row r="939" s="65" customFormat="1" ht="12.75"/>
    <row r="940" s="65" customFormat="1" ht="12.75"/>
    <row r="941" s="65" customFormat="1" ht="12.75"/>
    <row r="942" s="65" customFormat="1" ht="12.75"/>
    <row r="943" s="65" customFormat="1" ht="12.75"/>
    <row r="944" s="65" customFormat="1" ht="12.75"/>
    <row r="945" s="65" customFormat="1" ht="12.75"/>
    <row r="946" s="65" customFormat="1" ht="12.75"/>
    <row r="947" s="65" customFormat="1" ht="12.75"/>
    <row r="948" s="65" customFormat="1" ht="12.75"/>
    <row r="949" s="65" customFormat="1" ht="12.75"/>
    <row r="950" s="65" customFormat="1" ht="12.75"/>
    <row r="951" s="65" customFormat="1" ht="12.75"/>
    <row r="952" s="65" customFormat="1" ht="12.75"/>
    <row r="953" s="65" customFormat="1" ht="12.75"/>
    <row r="954" s="65" customFormat="1" ht="12.75"/>
    <row r="955" s="65" customFormat="1" ht="12.75"/>
    <row r="956" s="65" customFormat="1" ht="12.75"/>
    <row r="957" s="65" customFormat="1" ht="12.75"/>
    <row r="958" s="65" customFormat="1" ht="12.75"/>
    <row r="959" s="65" customFormat="1" ht="12.75"/>
    <row r="960" s="65" customFormat="1" ht="12.75"/>
    <row r="961" s="65" customFormat="1" ht="12.75"/>
    <row r="962" s="65" customFormat="1" ht="12.75"/>
    <row r="963" s="65" customFormat="1" ht="12.75"/>
    <row r="964" s="65" customFormat="1" ht="12.75"/>
    <row r="965" s="65" customFormat="1" ht="12.75"/>
    <row r="966" s="65" customFormat="1" ht="12.75"/>
    <row r="967" s="65" customFormat="1" ht="12.75"/>
    <row r="968" s="65" customFormat="1" ht="12.75"/>
    <row r="969" s="65" customFormat="1" ht="12.75"/>
    <row r="970" s="65" customFormat="1" ht="12.75"/>
    <row r="971" s="65" customFormat="1" ht="12.75"/>
    <row r="972" s="65" customFormat="1" ht="12.75"/>
    <row r="973" s="65" customFormat="1" ht="12.75"/>
    <row r="974" s="65" customFormat="1" ht="12.75"/>
    <row r="975" s="65" customFormat="1" ht="12.75"/>
    <row r="976" s="65" customFormat="1" ht="12.75"/>
    <row r="977" s="65" customFormat="1" ht="12.75"/>
    <row r="978" s="65" customFormat="1" ht="12.75"/>
    <row r="979" s="65" customFormat="1" ht="12.75"/>
    <row r="980" s="65" customFormat="1" ht="12.75"/>
    <row r="981" s="65" customFormat="1" ht="12.75"/>
    <row r="982" s="65" customFormat="1" ht="12.75"/>
    <row r="983" s="65" customFormat="1" ht="12.75"/>
    <row r="984" s="65" customFormat="1" ht="12.75"/>
    <row r="985" s="65" customFormat="1" ht="12.75"/>
    <row r="986" s="65" customFormat="1" ht="12.75"/>
    <row r="987" s="65" customFormat="1" ht="12.75"/>
    <row r="988" s="65" customFormat="1" ht="12.75"/>
    <row r="989" s="65" customFormat="1" ht="12.75"/>
    <row r="990" s="65" customFormat="1" ht="12.75"/>
    <row r="991" s="65" customFormat="1" ht="12.75"/>
    <row r="992" s="65" customFormat="1" ht="12.75"/>
    <row r="993" s="65" customFormat="1" ht="12.75"/>
    <row r="994" s="65" customFormat="1" ht="12.75"/>
    <row r="995" s="65" customFormat="1" ht="12.75"/>
    <row r="996" s="65" customFormat="1" ht="12.75"/>
    <row r="997" s="65" customFormat="1" ht="12.75"/>
    <row r="998" s="65" customFormat="1" ht="12.75"/>
    <row r="999" s="65" customFormat="1" ht="12.75"/>
    <row r="1000" s="65" customFormat="1" ht="12.75"/>
    <row r="1001" s="65" customFormat="1" ht="12.75"/>
    <row r="1002" s="65" customFormat="1" ht="12.75"/>
    <row r="1003" s="65" customFormat="1" ht="12.75"/>
    <row r="1004" s="65" customFormat="1" ht="12.75"/>
    <row r="1005" s="65" customFormat="1" ht="12.75"/>
    <row r="1006" s="65" customFormat="1" ht="12.75"/>
    <row r="1007" s="65" customFormat="1" ht="12.75"/>
    <row r="1008" s="65" customFormat="1" ht="12.75"/>
    <row r="1009" s="65" customFormat="1" ht="12.75"/>
    <row r="1010" s="65" customFormat="1" ht="12.75"/>
    <row r="1011" s="65" customFormat="1" ht="12.75"/>
    <row r="1012" s="65" customFormat="1" ht="12.75"/>
    <row r="1013" s="65" customFormat="1" ht="12.75"/>
    <row r="1014" s="65" customFormat="1" ht="12.75"/>
    <row r="1015" s="65" customFormat="1" ht="12.75"/>
    <row r="1016" s="65" customFormat="1" ht="12.75"/>
    <row r="1017" s="65" customFormat="1" ht="12.75"/>
    <row r="1018" s="65" customFormat="1" ht="12.75"/>
    <row r="1019" s="65" customFormat="1" ht="12.75"/>
    <row r="1020" s="65" customFormat="1" ht="12.75"/>
    <row r="1021" s="65" customFormat="1" ht="12.75"/>
    <row r="1022" s="65" customFormat="1" ht="12.75"/>
    <row r="1023" s="65" customFormat="1" ht="12.75"/>
    <row r="1024" s="65" customFormat="1" ht="12.75"/>
    <row r="1025" s="65" customFormat="1" ht="12.75"/>
    <row r="1026" s="65" customFormat="1" ht="12.75"/>
    <row r="1027" s="65" customFormat="1" ht="12.75"/>
    <row r="1028" s="65" customFormat="1" ht="12.75"/>
    <row r="1029" s="65" customFormat="1" ht="12.75"/>
    <row r="1030" s="65" customFormat="1" ht="12.75"/>
    <row r="1031" s="65" customFormat="1" ht="12.75"/>
    <row r="1032" s="65" customFormat="1" ht="12.75"/>
    <row r="1033" s="65" customFormat="1" ht="12.75"/>
    <row r="1034" s="65" customFormat="1" ht="12.75"/>
    <row r="1035" s="65" customFormat="1" ht="12.75"/>
    <row r="1036" s="65" customFormat="1" ht="12.75"/>
    <row r="1037" s="65" customFormat="1" ht="12.75"/>
    <row r="1038" s="65" customFormat="1" ht="12.75"/>
    <row r="1039" s="65" customFormat="1" ht="12.75"/>
    <row r="1040" s="65" customFormat="1" ht="12.75"/>
    <row r="1041" s="65" customFormat="1" ht="12.75"/>
    <row r="1042" s="65" customFormat="1" ht="12.75"/>
    <row r="1043" s="65" customFormat="1" ht="12.75"/>
    <row r="1044" s="65" customFormat="1" ht="12.75"/>
    <row r="1045" s="65" customFormat="1" ht="12.75"/>
    <row r="1046" s="65" customFormat="1" ht="12.75"/>
    <row r="1047" s="65" customFormat="1" ht="12.75"/>
    <row r="1048" s="65" customFormat="1" ht="12.75"/>
    <row r="1049" s="65" customFormat="1" ht="12.75"/>
    <row r="1050" s="65" customFormat="1" ht="12.75"/>
    <row r="1051" s="65" customFormat="1" ht="12.75"/>
    <row r="1052" s="65" customFormat="1" ht="12.75"/>
    <row r="1053" s="65" customFormat="1" ht="12.75"/>
    <row r="1054" s="65" customFormat="1" ht="12.75"/>
    <row r="1055" s="65" customFormat="1" ht="12.75"/>
    <row r="1056" s="65" customFormat="1" ht="12.75"/>
    <row r="1057" s="65" customFormat="1" ht="12.75"/>
    <row r="1058" s="65" customFormat="1" ht="12.75"/>
    <row r="1059" s="65" customFormat="1" ht="12.75"/>
    <row r="1060" s="65" customFormat="1" ht="12.75"/>
    <row r="1061" s="65" customFormat="1" ht="12.75"/>
    <row r="1062" s="65" customFormat="1" ht="12.75"/>
    <row r="1063" s="65" customFormat="1" ht="12.75"/>
    <row r="1064" s="65" customFormat="1" ht="12.75"/>
    <row r="1065" s="65" customFormat="1" ht="12.75"/>
    <row r="1066" s="65" customFormat="1" ht="12.75"/>
    <row r="1067" s="65" customFormat="1" ht="12.75"/>
    <row r="1068" s="65" customFormat="1" ht="12.75"/>
    <row r="1069" s="65" customFormat="1" ht="12.75"/>
    <row r="1070" s="65" customFormat="1" ht="12.75"/>
    <row r="1071" s="65" customFormat="1" ht="12.75"/>
    <row r="1072" s="65" customFormat="1" ht="12.75"/>
    <row r="1073" s="65" customFormat="1" ht="12.75"/>
    <row r="1074" s="65" customFormat="1" ht="12.75"/>
    <row r="1075" s="65" customFormat="1" ht="12.75"/>
    <row r="1076" s="65" customFormat="1" ht="12.75"/>
    <row r="1077" s="65" customFormat="1" ht="12.75"/>
    <row r="1078" s="65" customFormat="1" ht="12.75"/>
    <row r="1079" s="65" customFormat="1" ht="12.75"/>
    <row r="1080" s="65" customFormat="1" ht="12.75"/>
    <row r="1081" s="65" customFormat="1" ht="12.75"/>
    <row r="1082" s="65" customFormat="1" ht="12.75"/>
    <row r="1083" s="65" customFormat="1" ht="12.75"/>
    <row r="1084" s="65" customFormat="1" ht="12.75"/>
    <row r="1085" s="65" customFormat="1" ht="12.75"/>
    <row r="1086" s="65" customFormat="1" ht="12.75"/>
    <row r="1087" s="65" customFormat="1" ht="12.75"/>
    <row r="1088" s="65" customFormat="1" ht="12.75"/>
    <row r="1089" s="65" customFormat="1" ht="12.75"/>
    <row r="1090" s="65" customFormat="1" ht="12.75"/>
    <row r="1091" s="65" customFormat="1" ht="12.75"/>
    <row r="1092" s="65" customFormat="1" ht="12.75"/>
    <row r="1093" s="65" customFormat="1" ht="12.75"/>
    <row r="1094" s="65" customFormat="1" ht="12.75"/>
    <row r="1095" s="65" customFormat="1" ht="12.75"/>
    <row r="1096" s="65" customFormat="1" ht="12.75"/>
    <row r="1097" s="65" customFormat="1" ht="12.75"/>
    <row r="1098" s="65" customFormat="1" ht="12.75"/>
    <row r="1099" s="65" customFormat="1" ht="12.75"/>
    <row r="1100" s="65" customFormat="1" ht="12.75"/>
    <row r="1101" s="65" customFormat="1" ht="12.75"/>
    <row r="1102" s="65" customFormat="1" ht="12.75"/>
    <row r="1103" s="65" customFormat="1" ht="12.75"/>
    <row r="1104" s="65" customFormat="1" ht="12.75"/>
    <row r="1105" s="65" customFormat="1" ht="12.75"/>
    <row r="1106" s="65" customFormat="1" ht="12.75"/>
    <row r="1107" s="65" customFormat="1" ht="12.75"/>
    <row r="1108" s="65" customFormat="1" ht="12.75"/>
    <row r="1109" s="65" customFormat="1" ht="12.75"/>
    <row r="1110" s="65" customFormat="1" ht="12.75"/>
    <row r="1111" s="65" customFormat="1" ht="12.75"/>
    <row r="1112" s="65" customFormat="1" ht="12.75"/>
    <row r="1113" s="65" customFormat="1" ht="12.75"/>
    <row r="1114" s="65" customFormat="1" ht="12.75"/>
    <row r="1115" s="65" customFormat="1" ht="12.75"/>
    <row r="1116" s="65" customFormat="1" ht="12.75"/>
    <row r="1117" s="65" customFormat="1" ht="12.75"/>
    <row r="1118" s="65" customFormat="1" ht="12.75"/>
    <row r="1119" s="65" customFormat="1" ht="12.75"/>
    <row r="1120" s="65" customFormat="1" ht="12.75"/>
    <row r="1121" s="65" customFormat="1" ht="12.75"/>
    <row r="1122" s="65" customFormat="1" ht="12.75"/>
    <row r="1123" s="65" customFormat="1" ht="12.75"/>
    <row r="1124" s="65" customFormat="1" ht="12.75"/>
    <row r="1125" s="65" customFormat="1" ht="12.75"/>
    <row r="1126" s="65" customFormat="1" ht="12.75"/>
    <row r="1127" s="65" customFormat="1" ht="12.75"/>
    <row r="1128" s="65" customFormat="1" ht="12.75"/>
    <row r="1129" s="65" customFormat="1" ht="12.75"/>
    <row r="1130" s="65" customFormat="1" ht="12.75"/>
    <row r="1131" s="65" customFormat="1" ht="12.75"/>
    <row r="1132" s="65" customFormat="1" ht="12.75"/>
    <row r="1133" s="65" customFormat="1" ht="12.75"/>
    <row r="1134" s="65" customFormat="1" ht="12.75"/>
    <row r="1135" s="65" customFormat="1" ht="12.75"/>
    <row r="1136" s="65" customFormat="1" ht="12.75"/>
    <row r="1137" s="65" customFormat="1" ht="12.75"/>
    <row r="1138" s="65" customFormat="1" ht="12.75"/>
    <row r="1139" s="65" customFormat="1" ht="12.75"/>
    <row r="1140" s="65" customFormat="1" ht="12.75"/>
    <row r="1141" s="65" customFormat="1" ht="12.75"/>
    <row r="1142" s="65" customFormat="1" ht="12.75"/>
    <row r="1143" s="65" customFormat="1" ht="12.75"/>
    <row r="1144" s="65" customFormat="1" ht="12.75"/>
    <row r="1145" s="65" customFormat="1" ht="12.75"/>
    <row r="1146" s="65" customFormat="1" ht="12.75"/>
    <row r="1147" s="65" customFormat="1" ht="12.75"/>
    <row r="1148" s="65" customFormat="1" ht="12.75"/>
    <row r="1149" s="65" customFormat="1" ht="12.75"/>
    <row r="1150" s="65" customFormat="1" ht="12.75"/>
    <row r="1151" s="65" customFormat="1" ht="12.75"/>
    <row r="1152" s="65" customFormat="1" ht="12.75"/>
    <row r="1153" s="65" customFormat="1" ht="12.75"/>
    <row r="1154" s="65" customFormat="1" ht="12.75"/>
    <row r="1155" s="65" customFormat="1" ht="12.75"/>
    <row r="1156" s="65" customFormat="1" ht="12.75"/>
    <row r="1157" s="65" customFormat="1" ht="12.75"/>
    <row r="1158" s="65" customFormat="1" ht="12.75"/>
    <row r="1159" s="65" customFormat="1" ht="12.75"/>
    <row r="1160" s="65" customFormat="1" ht="12.75"/>
    <row r="1161" s="65" customFormat="1" ht="12.75"/>
    <row r="1162" s="65" customFormat="1" ht="12.75"/>
    <row r="1163" s="65" customFormat="1" ht="12.75"/>
    <row r="1164" s="65" customFormat="1" ht="12.75"/>
    <row r="1165" s="65" customFormat="1" ht="12.75"/>
    <row r="1166" s="65" customFormat="1" ht="12.75"/>
    <row r="1167" s="65" customFormat="1" ht="12.75"/>
    <row r="1168" s="65" customFormat="1" ht="12.75"/>
    <row r="1169" s="65" customFormat="1" ht="12.75"/>
    <row r="1170" s="65" customFormat="1" ht="12.75"/>
    <row r="1171" s="65" customFormat="1" ht="12.75"/>
    <row r="1172" s="65" customFormat="1" ht="12.75"/>
    <row r="1173" s="65" customFormat="1" ht="12.75"/>
    <row r="1174" s="65" customFormat="1" ht="12.75"/>
    <row r="1175" s="65" customFormat="1" ht="12.75"/>
    <row r="1176" s="65" customFormat="1" ht="12.75"/>
    <row r="1177" s="65" customFormat="1" ht="12.75"/>
    <row r="1178" s="65" customFormat="1" ht="12.75"/>
    <row r="1179" s="65" customFormat="1" ht="12.75"/>
    <row r="1180" s="65" customFormat="1" ht="12.75"/>
    <row r="1181" s="65" customFormat="1" ht="12.75"/>
    <row r="1182" s="65" customFormat="1" ht="12.75"/>
    <row r="1183" s="65" customFormat="1" ht="12.75"/>
    <row r="1184" s="65" customFormat="1" ht="12.75"/>
    <row r="1185" s="65" customFormat="1" ht="12.75"/>
    <row r="1186" s="65" customFormat="1" ht="12.75"/>
    <row r="1187" s="65" customFormat="1" ht="12.75"/>
    <row r="1188" s="65" customFormat="1" ht="12.75"/>
    <row r="1189" s="65" customFormat="1" ht="12.75"/>
    <row r="1190" s="65" customFormat="1" ht="12.75"/>
    <row r="1191" s="65" customFormat="1" ht="12.75"/>
    <row r="1192" s="65" customFormat="1" ht="12.75"/>
    <row r="1193" s="65" customFormat="1" ht="12.75"/>
    <row r="1194" s="65" customFormat="1" ht="12.75"/>
    <row r="1195" s="65" customFormat="1" ht="12.75"/>
    <row r="1196" s="65" customFormat="1" ht="12.75"/>
    <row r="1197" s="65" customFormat="1" ht="12.75"/>
    <row r="1198" s="65" customFormat="1" ht="12.75"/>
    <row r="1199" s="65" customFormat="1" ht="12.75"/>
    <row r="1200" s="65" customFormat="1" ht="12.75"/>
    <row r="1201" s="65" customFormat="1" ht="12.75"/>
    <row r="1202" s="65" customFormat="1" ht="12.75"/>
    <row r="1203" s="65" customFormat="1" ht="12.75"/>
    <row r="1204" s="65" customFormat="1" ht="12.75"/>
    <row r="1205" s="65" customFormat="1" ht="12.75"/>
    <row r="1206" s="65" customFormat="1" ht="12.75"/>
    <row r="1207" s="65" customFormat="1" ht="12.75"/>
    <row r="1208" s="65" customFormat="1" ht="12.75"/>
    <row r="1209" s="65" customFormat="1" ht="12.75"/>
    <row r="1210" s="65" customFormat="1" ht="12.75"/>
    <row r="1211" s="65" customFormat="1" ht="12.75"/>
    <row r="1212" s="65" customFormat="1" ht="12.75"/>
    <row r="1213" s="65" customFormat="1" ht="12.75"/>
    <row r="1214" s="65" customFormat="1" ht="12.75"/>
    <row r="1215" s="65" customFormat="1" ht="12.75"/>
    <row r="1216" s="65" customFormat="1" ht="12.75"/>
    <row r="1217" s="65" customFormat="1" ht="12.75"/>
    <row r="1218" s="65" customFormat="1" ht="12.75"/>
    <row r="1219" s="65" customFormat="1" ht="12.75"/>
    <row r="1220" s="65" customFormat="1" ht="12.75"/>
    <row r="1221" s="65" customFormat="1" ht="12.75"/>
    <row r="1222" s="65" customFormat="1" ht="12.75"/>
    <row r="1223" s="65" customFormat="1" ht="12.75"/>
    <row r="1224" s="65" customFormat="1" ht="12.75"/>
    <row r="1225" s="65" customFormat="1" ht="12.75"/>
    <row r="1226" s="65" customFormat="1" ht="12.75"/>
    <row r="1227" s="65" customFormat="1" ht="12.75"/>
    <row r="1228" s="65" customFormat="1" ht="12.75"/>
    <row r="1229" s="65" customFormat="1" ht="12.75"/>
    <row r="1230" s="65" customFormat="1" ht="12.75"/>
    <row r="1231" s="65" customFormat="1" ht="12.75"/>
    <row r="1232" s="65" customFormat="1" ht="12.75"/>
    <row r="1233" s="65" customFormat="1" ht="12.75"/>
    <row r="1234" s="65" customFormat="1" ht="12.75"/>
    <row r="1235" s="65" customFormat="1" ht="12.75"/>
    <row r="1236" s="65" customFormat="1" ht="12.75"/>
    <row r="1237" s="65" customFormat="1" ht="12.75"/>
    <row r="1238" s="65" customFormat="1" ht="12.75"/>
    <row r="1239" s="65" customFormat="1" ht="12.75"/>
    <row r="1240" s="65" customFormat="1" ht="12.75"/>
    <row r="1241" s="65" customFormat="1" ht="12.75"/>
    <row r="1242" s="65" customFormat="1" ht="12.75"/>
    <row r="1243" s="65" customFormat="1" ht="12.75"/>
    <row r="1244" s="65" customFormat="1" ht="12.75"/>
    <row r="1245" s="65" customFormat="1" ht="12.75"/>
    <row r="1246" s="65" customFormat="1" ht="12.75"/>
    <row r="1247" s="65" customFormat="1" ht="12.75"/>
    <row r="1248" s="65" customFormat="1" ht="12.75"/>
    <row r="1249" s="65" customFormat="1" ht="12.75"/>
    <row r="1250" s="65" customFormat="1" ht="12.75"/>
    <row r="1251" s="65" customFormat="1" ht="12.75"/>
    <row r="1252" s="65" customFormat="1" ht="12.75"/>
    <row r="1253" s="65" customFormat="1" ht="12.75"/>
    <row r="1254" s="65" customFormat="1" ht="12.75"/>
    <row r="1255" s="65" customFormat="1" ht="12.75"/>
    <row r="1256" s="65" customFormat="1" ht="12.75"/>
    <row r="1257" s="65" customFormat="1" ht="12.75"/>
    <row r="1258" s="65" customFormat="1" ht="12.75"/>
    <row r="1259" s="65" customFormat="1" ht="12.75"/>
    <row r="1260" s="65" customFormat="1" ht="12.75"/>
    <row r="1261" s="65" customFormat="1" ht="12.75"/>
    <row r="1262" s="65" customFormat="1" ht="12.75"/>
    <row r="1263" s="65" customFormat="1" ht="12.75"/>
    <row r="1264" s="65" customFormat="1" ht="12.75"/>
    <row r="1265" s="65" customFormat="1" ht="12.75"/>
    <row r="1266" s="65" customFormat="1" ht="12.75"/>
    <row r="1267" s="65" customFormat="1" ht="12.75"/>
    <row r="1268" s="65" customFormat="1" ht="12.75"/>
    <row r="1269" s="65" customFormat="1" ht="12.75"/>
    <row r="1270" s="65" customFormat="1" ht="12.75"/>
    <row r="1271" s="65" customFormat="1" ht="12.75"/>
    <row r="1272" s="65" customFormat="1" ht="12.75"/>
    <row r="1273" s="65" customFormat="1" ht="12.75"/>
    <row r="1274" s="65" customFormat="1" ht="12.75"/>
    <row r="1275" s="65" customFormat="1" ht="12.75"/>
    <row r="1276" s="65" customFormat="1" ht="12.75"/>
    <row r="1277" s="65" customFormat="1" ht="12.75"/>
    <row r="1278" s="65" customFormat="1" ht="12.75"/>
    <row r="1279" s="65" customFormat="1" ht="12.75"/>
    <row r="1280" s="65" customFormat="1" ht="12.75"/>
    <row r="1281" s="65" customFormat="1" ht="12.75"/>
    <row r="1282" s="65" customFormat="1" ht="12.75"/>
    <row r="1283" s="65" customFormat="1" ht="12.75"/>
    <row r="1284" s="65" customFormat="1" ht="12.75"/>
    <row r="1285" s="65" customFormat="1" ht="12.75"/>
    <row r="1286" s="65" customFormat="1" ht="12.75"/>
    <row r="1287" s="65" customFormat="1" ht="12.75"/>
    <row r="1288" s="65" customFormat="1" ht="12.75"/>
    <row r="1289" s="65" customFormat="1" ht="12.75"/>
    <row r="1290" s="65" customFormat="1" ht="12.75"/>
    <row r="1291" s="65" customFormat="1" ht="12.75"/>
    <row r="1292" s="65" customFormat="1" ht="12.75"/>
    <row r="1293" s="65" customFormat="1" ht="12.75"/>
    <row r="1294" s="65" customFormat="1" ht="12.75"/>
    <row r="1295" s="65" customFormat="1" ht="12.75"/>
    <row r="1296" s="65" customFormat="1" ht="12.75"/>
    <row r="1297" s="65" customFormat="1" ht="12.75"/>
    <row r="1298" s="65" customFormat="1" ht="12.75"/>
    <row r="1299" s="65" customFormat="1" ht="12.75"/>
    <row r="1300" s="65" customFormat="1" ht="12.75"/>
    <row r="1301" s="65" customFormat="1" ht="12.75"/>
    <row r="1302" s="65" customFormat="1" ht="12.75"/>
    <row r="1303" s="65" customFormat="1" ht="12.75"/>
    <row r="1304" s="65" customFormat="1" ht="12.75"/>
    <row r="1305" s="65" customFormat="1" ht="12.75"/>
    <row r="1306" s="65" customFormat="1" ht="12.75"/>
    <row r="1307" s="65" customFormat="1" ht="12.75"/>
    <row r="1308" s="65" customFormat="1" ht="12.75"/>
    <row r="1309" s="65" customFormat="1" ht="12.75"/>
    <row r="1310" s="65" customFormat="1" ht="12.75"/>
    <row r="1311" s="65" customFormat="1" ht="12.75"/>
    <row r="1312" s="65" customFormat="1" ht="12.75"/>
    <row r="1313" s="65" customFormat="1" ht="12.75"/>
    <row r="1314" s="65" customFormat="1" ht="12.75"/>
    <row r="1315" s="65" customFormat="1" ht="12.75"/>
    <row r="1316" s="65" customFormat="1" ht="12.75"/>
    <row r="1317" s="65" customFormat="1" ht="12.75"/>
    <row r="1318" s="65" customFormat="1" ht="12.75"/>
    <row r="1319" s="65" customFormat="1" ht="12.75"/>
    <row r="1320" s="65" customFormat="1" ht="12.75"/>
    <row r="1321" s="65" customFormat="1" ht="12.75"/>
    <row r="1322" s="65" customFormat="1" ht="12.75"/>
    <row r="1323" s="65" customFormat="1" ht="12.75"/>
    <row r="1324" s="65" customFormat="1" ht="12.75"/>
    <row r="1325" s="65" customFormat="1" ht="12.75"/>
    <row r="1326" s="65" customFormat="1" ht="12.75"/>
    <row r="1327" s="65" customFormat="1" ht="12.75"/>
    <row r="1328" s="65" customFormat="1" ht="12.75"/>
    <row r="1329" s="65" customFormat="1" ht="12.75"/>
    <row r="1330" s="65" customFormat="1" ht="12.75"/>
    <row r="1331" s="65" customFormat="1" ht="12.75"/>
    <row r="1332" s="65" customFormat="1" ht="12.75"/>
    <row r="1333" s="65" customFormat="1" ht="12.75"/>
    <row r="1334" s="65" customFormat="1" ht="12.75"/>
    <row r="1335" s="65" customFormat="1" ht="12.75"/>
    <row r="1336" s="65" customFormat="1" ht="12.75"/>
    <row r="1337" s="65" customFormat="1" ht="12.75"/>
    <row r="1338" s="65" customFormat="1" ht="12.75"/>
    <row r="1339" s="65" customFormat="1" ht="12.75"/>
    <row r="1340" s="65" customFormat="1" ht="12.75"/>
    <row r="1341" s="65" customFormat="1" ht="12.75"/>
    <row r="1342" s="65" customFormat="1" ht="12.75"/>
    <row r="1343" s="65" customFormat="1" ht="12.75"/>
    <row r="1344" s="65" customFormat="1" ht="12.75"/>
    <row r="1345" s="65" customFormat="1" ht="12.75"/>
    <row r="1346" s="65" customFormat="1" ht="12.75"/>
    <row r="1347" s="65" customFormat="1" ht="12.75"/>
    <row r="1348" s="65" customFormat="1" ht="12.75"/>
    <row r="1349" s="65" customFormat="1" ht="12.75"/>
    <row r="1350" s="65" customFormat="1" ht="12.75"/>
    <row r="1351" s="65" customFormat="1" ht="12.75"/>
    <row r="1352" s="65" customFormat="1" ht="12.75"/>
    <row r="1353" s="65" customFormat="1" ht="12.75"/>
    <row r="1354" s="65" customFormat="1" ht="12.75"/>
    <row r="1355" s="65" customFormat="1" ht="12.75"/>
    <row r="1356" s="65" customFormat="1" ht="12.75"/>
    <row r="1357" s="65" customFormat="1" ht="12.75"/>
    <row r="1358" s="65" customFormat="1" ht="12.75"/>
    <row r="1359" s="65" customFormat="1" ht="12.75"/>
    <row r="1360" s="65" customFormat="1" ht="12.75"/>
    <row r="1361" s="65" customFormat="1" ht="12.75"/>
    <row r="1362" s="65" customFormat="1" ht="12.75"/>
    <row r="1363" s="65" customFormat="1" ht="12.75"/>
    <row r="1364" s="65" customFormat="1" ht="12.75"/>
    <row r="1365" s="65" customFormat="1" ht="12.75"/>
    <row r="1366" s="65" customFormat="1" ht="12.75"/>
    <row r="1367" s="65" customFormat="1" ht="12.75"/>
    <row r="1368" s="65" customFormat="1" ht="12.75"/>
    <row r="1369" s="65" customFormat="1" ht="12.75"/>
    <row r="1370" s="65" customFormat="1" ht="12.75"/>
    <row r="1371" s="65" customFormat="1" ht="12.75"/>
    <row r="1372" s="65" customFormat="1" ht="12.75"/>
    <row r="1373" s="65" customFormat="1" ht="12.75"/>
    <row r="1374" s="65" customFormat="1" ht="12.75"/>
    <row r="1375" s="65" customFormat="1" ht="12.75"/>
    <row r="1376" s="65" customFormat="1" ht="12.75"/>
    <row r="1377" s="65" customFormat="1" ht="12.75"/>
    <row r="1378" s="65" customFormat="1" ht="12.75"/>
    <row r="1379" s="65" customFormat="1" ht="12.75"/>
    <row r="1380" s="65" customFormat="1" ht="12.75"/>
    <row r="1381" s="65" customFormat="1" ht="12.75"/>
    <row r="1382" s="65" customFormat="1" ht="12.75"/>
    <row r="1383" s="65" customFormat="1" ht="12.75"/>
    <row r="1384" s="65" customFormat="1" ht="12.75"/>
    <row r="1385" s="65" customFormat="1" ht="12.75"/>
    <row r="1386" s="65" customFormat="1" ht="12.75"/>
    <row r="1387" s="65" customFormat="1" ht="12.75"/>
    <row r="1388" s="65" customFormat="1" ht="12.75"/>
    <row r="1389" s="65" customFormat="1" ht="12.75"/>
    <row r="1390" s="65" customFormat="1" ht="12.75"/>
    <row r="1391" s="65" customFormat="1" ht="12.75"/>
    <row r="1392" s="65" customFormat="1" ht="12.75"/>
    <row r="1393" s="65" customFormat="1" ht="12.75"/>
    <row r="1394" s="65" customFormat="1" ht="12.75"/>
    <row r="1395" s="65" customFormat="1" ht="12.75"/>
    <row r="1396" s="65" customFormat="1" ht="12.75"/>
    <row r="1397" s="65" customFormat="1" ht="12.75"/>
    <row r="1398" s="65" customFormat="1" ht="12.75"/>
    <row r="1399" s="65" customFormat="1" ht="12.75"/>
    <row r="1400" s="65" customFormat="1" ht="12.75"/>
    <row r="1401" s="65" customFormat="1" ht="12.75"/>
    <row r="1402" s="65" customFormat="1" ht="12.75"/>
    <row r="1403" s="65" customFormat="1" ht="12.75"/>
    <row r="1404" s="65" customFormat="1" ht="12.75"/>
    <row r="1405" s="65" customFormat="1" ht="12.75"/>
    <row r="1406" s="65" customFormat="1" ht="12.75"/>
    <row r="1407" s="65" customFormat="1" ht="12.75"/>
    <row r="1408" s="65" customFormat="1" ht="12.75"/>
    <row r="1409" s="65" customFormat="1" ht="12.75"/>
    <row r="1410" s="65" customFormat="1" ht="12.75"/>
    <row r="1411" s="65" customFormat="1" ht="12.75"/>
    <row r="1412" s="65" customFormat="1" ht="12.75"/>
    <row r="1413" s="65" customFormat="1" ht="12.75"/>
    <row r="1414" s="65" customFormat="1" ht="12.75"/>
    <row r="1415" s="65" customFormat="1" ht="12.75"/>
    <row r="1416" s="65" customFormat="1" ht="12.75"/>
    <row r="1417" s="65" customFormat="1" ht="12.75"/>
    <row r="1418" s="65" customFormat="1" ht="12.75"/>
    <row r="1419" s="65" customFormat="1" ht="12.75"/>
    <row r="1420" s="65" customFormat="1" ht="12.75"/>
    <row r="1421" s="65" customFormat="1" ht="12.75"/>
    <row r="1422" s="65" customFormat="1" ht="12.75"/>
    <row r="1423" s="65" customFormat="1" ht="12.75"/>
    <row r="1424" s="65" customFormat="1" ht="12.75"/>
    <row r="1425" s="65" customFormat="1" ht="12.75"/>
    <row r="1426" s="65" customFormat="1" ht="12.75"/>
    <row r="1427" s="65" customFormat="1" ht="12.75"/>
    <row r="1428" s="65" customFormat="1" ht="12.75"/>
    <row r="1429" s="65" customFormat="1" ht="12.75"/>
    <row r="1430" s="65" customFormat="1" ht="12.75"/>
    <row r="1431" s="65" customFormat="1" ht="12.75"/>
    <row r="1432" s="65" customFormat="1" ht="12.75"/>
    <row r="1433" s="65" customFormat="1" ht="12.75"/>
    <row r="1434" s="65" customFormat="1" ht="12.75"/>
    <row r="1435" s="65" customFormat="1" ht="12.75"/>
    <row r="1436" s="65" customFormat="1" ht="12.75"/>
    <row r="1437" s="65" customFormat="1" ht="12.75"/>
    <row r="1438" s="65" customFormat="1" ht="12.75"/>
    <row r="1439" s="65" customFormat="1" ht="12.75"/>
    <row r="1440" s="65" customFormat="1" ht="12.75"/>
    <row r="1441" s="65" customFormat="1" ht="12.75"/>
    <row r="1442" s="65" customFormat="1" ht="12.75"/>
    <row r="1443" s="65" customFormat="1" ht="12.75"/>
    <row r="1444" s="65" customFormat="1" ht="12.75"/>
    <row r="1445" s="65" customFormat="1" ht="12.75"/>
    <row r="1446" s="65" customFormat="1" ht="12.75"/>
    <row r="1447" s="65" customFormat="1" ht="12.75"/>
    <row r="1448" s="65" customFormat="1" ht="12.75"/>
    <row r="1449" s="65" customFormat="1" ht="12.75"/>
    <row r="1450" s="65" customFormat="1" ht="12.75"/>
    <row r="1451" s="65" customFormat="1" ht="12.75"/>
    <row r="1452" s="65" customFormat="1" ht="12.75"/>
    <row r="1453" s="65" customFormat="1" ht="12.75"/>
    <row r="1454" s="65" customFormat="1" ht="12.75"/>
    <row r="1455" s="65" customFormat="1" ht="12.75"/>
    <row r="1456" s="65" customFormat="1" ht="12.75"/>
    <row r="1457" s="65" customFormat="1" ht="12.75"/>
    <row r="1458" s="65" customFormat="1" ht="12.75"/>
    <row r="1459" s="65" customFormat="1" ht="12.75"/>
    <row r="1460" s="65" customFormat="1" ht="12.75"/>
    <row r="1461" s="65" customFormat="1" ht="12.75"/>
    <row r="1462" s="65" customFormat="1" ht="12.75"/>
    <row r="1463" s="65" customFormat="1" ht="12.75"/>
    <row r="1464" s="65" customFormat="1" ht="12.75"/>
    <row r="1465" s="65" customFormat="1" ht="12.75"/>
    <row r="1466" s="65" customFormat="1" ht="12.75"/>
    <row r="1467" s="65" customFormat="1" ht="12.75"/>
    <row r="1468" s="65" customFormat="1" ht="12.75"/>
    <row r="1469" s="65" customFormat="1" ht="12.75"/>
    <row r="1470" s="65" customFormat="1" ht="12.75"/>
    <row r="1471" s="65" customFormat="1" ht="12.75"/>
    <row r="1472" s="65" customFormat="1" ht="12.75"/>
    <row r="1473" s="65" customFormat="1" ht="12.75"/>
    <row r="1474" s="65" customFormat="1" ht="12.75"/>
    <row r="1475" s="65" customFormat="1" ht="12.75"/>
    <row r="1476" s="65" customFormat="1" ht="12.75"/>
    <row r="1477" s="65" customFormat="1" ht="12.75"/>
    <row r="1478" s="65" customFormat="1" ht="12.75"/>
    <row r="1479" s="65" customFormat="1" ht="12.75"/>
    <row r="1480" s="65" customFormat="1" ht="12.75"/>
    <row r="1481" s="65" customFormat="1" ht="12.75"/>
    <row r="1482" s="65" customFormat="1" ht="12.75"/>
    <row r="1483" s="65" customFormat="1" ht="12.75"/>
    <row r="1484" s="65" customFormat="1" ht="12.75"/>
    <row r="1485" s="65" customFormat="1" ht="12.75"/>
    <row r="1486" s="65" customFormat="1" ht="12.75"/>
    <row r="1487" s="65" customFormat="1" ht="12.75"/>
    <row r="1488" s="65" customFormat="1" ht="12.75"/>
    <row r="1489" s="65" customFormat="1" ht="12.75"/>
    <row r="1490" s="65" customFormat="1" ht="12.75"/>
    <row r="1491" s="65" customFormat="1" ht="12.75"/>
    <row r="1492" s="65" customFormat="1" ht="12.75"/>
    <row r="1493" s="65" customFormat="1" ht="12.75"/>
    <row r="1494" s="65" customFormat="1" ht="12.75"/>
    <row r="1495" s="65" customFormat="1" ht="12.75"/>
    <row r="1496" s="65" customFormat="1" ht="12.75"/>
    <row r="1497" s="65" customFormat="1" ht="12.75"/>
    <row r="1498" s="65" customFormat="1" ht="12.75"/>
    <row r="1499" s="65" customFormat="1" ht="12.75"/>
    <row r="1500" s="65" customFormat="1" ht="12.75"/>
    <row r="1501" s="65" customFormat="1" ht="12.75"/>
    <row r="1502" s="65" customFormat="1" ht="12.75"/>
    <row r="1503" s="65" customFormat="1" ht="12.75"/>
    <row r="1504" s="65" customFormat="1" ht="12.75"/>
    <row r="1505" s="65" customFormat="1" ht="12.75"/>
    <row r="1506" s="65" customFormat="1" ht="12.75"/>
    <row r="1507" s="65" customFormat="1" ht="12.75"/>
    <row r="1508" s="65" customFormat="1" ht="12.75"/>
    <row r="1509" s="65" customFormat="1" ht="12.75"/>
    <row r="1510" s="65" customFormat="1" ht="12.75"/>
    <row r="1511" s="65" customFormat="1" ht="12.75"/>
    <row r="1512" s="65" customFormat="1" ht="12.75"/>
    <row r="1513" s="65" customFormat="1" ht="12.75"/>
    <row r="1514" s="65" customFormat="1" ht="12.75"/>
    <row r="1515" s="65" customFormat="1" ht="12.75"/>
    <row r="1516" s="65" customFormat="1" ht="12.75"/>
    <row r="1517" s="65" customFormat="1" ht="12.75"/>
    <row r="1518" s="65" customFormat="1" ht="12.75"/>
    <row r="1519" s="65" customFormat="1" ht="12.75"/>
    <row r="1520" s="65" customFormat="1" ht="12.75"/>
    <row r="1521" s="65" customFormat="1" ht="12.75"/>
    <row r="1522" s="65" customFormat="1" ht="12.75"/>
    <row r="1523" s="65" customFormat="1" ht="12.75"/>
    <row r="1524" s="65" customFormat="1" ht="12.75"/>
    <row r="1525" s="65" customFormat="1" ht="12.75"/>
    <row r="1526" s="65" customFormat="1" ht="12.75"/>
    <row r="1527" s="65" customFormat="1" ht="12.75"/>
    <row r="1528" s="65" customFormat="1" ht="12.75"/>
    <row r="1529" s="65" customFormat="1" ht="12.75"/>
    <row r="1530" s="65" customFormat="1" ht="12.75"/>
    <row r="1531" s="65" customFormat="1" ht="12.75"/>
    <row r="1532" s="65" customFormat="1" ht="12.75"/>
    <row r="1533" s="65" customFormat="1" ht="12.75"/>
    <row r="1534" s="65" customFormat="1" ht="12.75"/>
    <row r="1535" s="65" customFormat="1" ht="12.75"/>
    <row r="1536" s="65" customFormat="1" ht="12.75"/>
    <row r="1537" s="65" customFormat="1" ht="12.75"/>
    <row r="1538" s="65" customFormat="1" ht="12.75"/>
    <row r="1539" s="65" customFormat="1" ht="12.75"/>
    <row r="1540" s="65" customFormat="1" ht="12.75"/>
    <row r="1541" s="65" customFormat="1" ht="12.75"/>
    <row r="1542" s="65" customFormat="1" ht="12.75"/>
    <row r="1543" s="65" customFormat="1" ht="12.75"/>
    <row r="1544" s="65" customFormat="1" ht="12.75"/>
    <row r="1545" s="65" customFormat="1" ht="12.75"/>
    <row r="1546" s="65" customFormat="1" ht="12.75"/>
    <row r="1547" s="65" customFormat="1" ht="12.75"/>
    <row r="1548" s="65" customFormat="1" ht="12.75"/>
    <row r="1549" s="65" customFormat="1" ht="12.75"/>
    <row r="1550" s="65" customFormat="1" ht="12.75"/>
    <row r="1551" s="65" customFormat="1" ht="12.75"/>
    <row r="1552" s="65" customFormat="1" ht="12.75"/>
    <row r="1553" s="65" customFormat="1" ht="12.75"/>
    <row r="1554" s="65" customFormat="1" ht="12.75"/>
    <row r="1555" s="65" customFormat="1" ht="12.75"/>
    <row r="1556" s="65" customFormat="1" ht="12.75"/>
    <row r="1557" s="65" customFormat="1" ht="12.75"/>
    <row r="1558" s="65" customFormat="1" ht="12.75"/>
    <row r="1559" s="65" customFormat="1" ht="12.75"/>
    <row r="1560" s="65" customFormat="1" ht="12.75"/>
    <row r="1561" s="65" customFormat="1" ht="12.75"/>
    <row r="1562" s="65" customFormat="1" ht="12.75"/>
    <row r="1563" s="65" customFormat="1" ht="12.75"/>
    <row r="1564" s="65" customFormat="1" ht="12.75"/>
    <row r="1565" s="65" customFormat="1" ht="12.75"/>
    <row r="1566" s="65" customFormat="1" ht="12.75"/>
    <row r="1567" s="65" customFormat="1" ht="12.75"/>
    <row r="1568" s="65" customFormat="1" ht="12.75"/>
    <row r="1569" s="65" customFormat="1" ht="12.75"/>
    <row r="1570" s="65" customFormat="1" ht="12.75"/>
    <row r="1571" s="65" customFormat="1" ht="12.75"/>
    <row r="1572" s="65" customFormat="1" ht="12.75"/>
    <row r="1573" s="65" customFormat="1" ht="12.75"/>
    <row r="1574" s="65" customFormat="1" ht="12.75"/>
    <row r="1575" s="65" customFormat="1" ht="12.75"/>
    <row r="1576" s="65" customFormat="1" ht="12.75"/>
    <row r="1577" s="65" customFormat="1" ht="12.75"/>
    <row r="1578" s="65" customFormat="1" ht="12.75"/>
    <row r="1579" s="65" customFormat="1" ht="12.75"/>
    <row r="1580" s="65" customFormat="1" ht="12.75"/>
    <row r="1581" s="65" customFormat="1" ht="12.75"/>
    <row r="1582" s="65" customFormat="1" ht="12.75"/>
    <row r="1583" s="65" customFormat="1" ht="12.75"/>
    <row r="1584" s="65" customFormat="1" ht="12.75"/>
    <row r="1585" s="65" customFormat="1" ht="12.75"/>
    <row r="1586" s="65" customFormat="1" ht="12.75"/>
    <row r="1587" s="65" customFormat="1" ht="12.75"/>
    <row r="1588" s="65" customFormat="1" ht="12.75"/>
    <row r="1589" s="65" customFormat="1" ht="12.75"/>
    <row r="1590" s="65" customFormat="1" ht="12.75"/>
    <row r="1591" s="65" customFormat="1" ht="12.75"/>
    <row r="1592" s="65" customFormat="1" ht="12.75"/>
    <row r="1593" s="65" customFormat="1" ht="12.75"/>
    <row r="1594" s="65" customFormat="1" ht="12.75"/>
    <row r="1595" s="65" customFormat="1" ht="12.75"/>
    <row r="1596" s="65" customFormat="1" ht="12.75"/>
    <row r="1597" s="65" customFormat="1" ht="12.75"/>
    <row r="1598" s="65" customFormat="1" ht="12.75"/>
    <row r="1599" s="65" customFormat="1" ht="12.75"/>
    <row r="1600" s="65" customFormat="1" ht="12.75"/>
    <row r="1601" s="65" customFormat="1" ht="12.75"/>
    <row r="1602" s="65" customFormat="1" ht="12.75"/>
    <row r="1603" s="65" customFormat="1" ht="12.75"/>
    <row r="1604" s="65" customFormat="1" ht="12.75"/>
    <row r="1605" s="65" customFormat="1" ht="12.75"/>
    <row r="1606" s="65" customFormat="1" ht="12.75"/>
    <row r="1607" s="65" customFormat="1" ht="12.75"/>
    <row r="1608" s="65" customFormat="1" ht="12.75"/>
    <row r="1609" s="65" customFormat="1" ht="12.75"/>
    <row r="1610" s="65" customFormat="1" ht="12.75"/>
    <row r="1611" s="65" customFormat="1" ht="12.75"/>
    <row r="1612" s="65" customFormat="1" ht="12.75"/>
    <row r="1613" s="65" customFormat="1" ht="12.75"/>
    <row r="1614" s="65" customFormat="1" ht="12.75"/>
    <row r="1615" s="65" customFormat="1" ht="12.75"/>
    <row r="1616" s="65" customFormat="1" ht="12.75"/>
    <row r="1617" s="65" customFormat="1" ht="12.75"/>
    <row r="1618" s="65" customFormat="1" ht="12.75"/>
    <row r="1619" s="65" customFormat="1" ht="12.75"/>
    <row r="1620" s="65" customFormat="1" ht="12.75"/>
    <row r="1621" s="65" customFormat="1" ht="12.75"/>
    <row r="1622" s="65" customFormat="1" ht="12.75"/>
    <row r="1623" s="65" customFormat="1" ht="12.75"/>
    <row r="1624" s="65" customFormat="1" ht="12.75"/>
    <row r="1625" s="65" customFormat="1" ht="12.75"/>
    <row r="1626" s="65" customFormat="1" ht="12.75"/>
    <row r="1627" s="65" customFormat="1" ht="12.75"/>
    <row r="1628" s="65" customFormat="1" ht="12.75"/>
    <row r="1629" s="65" customFormat="1" ht="12.75"/>
    <row r="1630" s="65" customFormat="1" ht="12.75"/>
    <row r="1631" s="65" customFormat="1" ht="12.75"/>
    <row r="1632" s="65" customFormat="1" ht="12.75"/>
    <row r="1633" s="65" customFormat="1" ht="12.75"/>
    <row r="1634" s="65" customFormat="1" ht="12.75"/>
    <row r="1635" s="65" customFormat="1" ht="12.75"/>
    <row r="1636" s="65" customFormat="1" ht="12.75"/>
    <row r="1637" s="65" customFormat="1" ht="12.75"/>
    <row r="1638" s="65" customFormat="1" ht="12.75"/>
    <row r="1639" s="65" customFormat="1" ht="12.75"/>
    <row r="1640" s="65" customFormat="1" ht="12.75"/>
    <row r="1641" s="65" customFormat="1" ht="12.75"/>
    <row r="1642" s="65" customFormat="1" ht="12.75"/>
    <row r="1643" s="65" customFormat="1" ht="12.75"/>
    <row r="1644" s="65" customFormat="1" ht="12.75"/>
    <row r="1645" s="65" customFormat="1" ht="12.75"/>
    <row r="1646" s="65" customFormat="1" ht="12.75"/>
    <row r="1647" s="65" customFormat="1" ht="12.75"/>
    <row r="1648" s="65" customFormat="1" ht="12.75"/>
    <row r="1649" s="65" customFormat="1" ht="12.75"/>
    <row r="1650" s="65" customFormat="1" ht="12.75"/>
    <row r="1651" s="65" customFormat="1" ht="12.75"/>
    <row r="1652" s="65" customFormat="1" ht="12.75"/>
    <row r="1653" s="65" customFormat="1" ht="12.75"/>
    <row r="1654" s="65" customFormat="1" ht="12.75"/>
    <row r="1655" s="65" customFormat="1" ht="12.75"/>
    <row r="1656" s="65" customFormat="1" ht="12.75"/>
    <row r="1657" s="65" customFormat="1" ht="12.75"/>
    <row r="1658" s="65" customFormat="1" ht="12.75"/>
    <row r="1659" s="65" customFormat="1" ht="12.75"/>
    <row r="1660" s="65" customFormat="1" ht="12.75"/>
    <row r="1661" s="65" customFormat="1" ht="12.75"/>
    <row r="1662" s="65" customFormat="1" ht="12.75"/>
    <row r="1663" s="65" customFormat="1" ht="12.75"/>
    <row r="1664" s="65" customFormat="1" ht="12.75"/>
    <row r="1665" s="65" customFormat="1" ht="12.75"/>
    <row r="1666" s="65" customFormat="1" ht="12.75"/>
    <row r="1667" s="65" customFormat="1" ht="12.75"/>
    <row r="1668" s="65" customFormat="1" ht="12.75"/>
    <row r="1669" s="65" customFormat="1" ht="12.75"/>
    <row r="1670" s="65" customFormat="1" ht="12.75"/>
    <row r="1671" s="65" customFormat="1" ht="12.75"/>
    <row r="1672" s="65" customFormat="1" ht="12.75"/>
    <row r="1673" s="65" customFormat="1" ht="12.75"/>
    <row r="1674" s="65" customFormat="1" ht="12.75"/>
    <row r="1675" s="65" customFormat="1" ht="12.75"/>
    <row r="1676" s="65" customFormat="1" ht="12.75"/>
    <row r="1677" s="65" customFormat="1" ht="12.75"/>
    <row r="1678" s="65" customFormat="1" ht="12.75"/>
    <row r="1679" s="65" customFormat="1" ht="12.75"/>
    <row r="1680" s="65" customFormat="1" ht="12.75"/>
    <row r="1681" s="65" customFormat="1" ht="12.75"/>
    <row r="1682" s="65" customFormat="1" ht="12.75"/>
    <row r="1683" s="65" customFormat="1" ht="12.75"/>
    <row r="1684" s="65" customFormat="1" ht="12.75"/>
    <row r="1685" s="65" customFormat="1" ht="12.75"/>
    <row r="1686" s="65" customFormat="1" ht="12.75"/>
    <row r="1687" s="65" customFormat="1" ht="12.75"/>
    <row r="1688" s="65" customFormat="1" ht="12.75"/>
    <row r="1689" s="65" customFormat="1" ht="12.75"/>
    <row r="1690" s="65" customFormat="1" ht="12.75"/>
    <row r="1691" s="65" customFormat="1" ht="12.75"/>
    <row r="1692" s="65" customFormat="1" ht="12.75"/>
    <row r="1693" s="65" customFormat="1" ht="12.75"/>
    <row r="1694" s="65" customFormat="1" ht="12.75"/>
    <row r="1695" s="65" customFormat="1" ht="12.75"/>
    <row r="1696" s="65" customFormat="1" ht="12.75"/>
    <row r="1697" s="65" customFormat="1" ht="12.75"/>
    <row r="1698" s="65" customFormat="1" ht="12.75"/>
    <row r="1699" s="65" customFormat="1" ht="12.75"/>
    <row r="1700" s="65" customFormat="1" ht="12.75"/>
    <row r="1701" s="65" customFormat="1" ht="12.75"/>
    <row r="1702" s="65" customFormat="1" ht="12.75"/>
    <row r="1703" s="65" customFormat="1" ht="12.75"/>
    <row r="1704" s="65" customFormat="1" ht="12.75"/>
    <row r="1705" s="65" customFormat="1" ht="12.75"/>
    <row r="1706" s="65" customFormat="1" ht="12.75"/>
    <row r="1707" s="65" customFormat="1" ht="12.75"/>
    <row r="1708" s="65" customFormat="1" ht="12.75"/>
    <row r="1709" s="65" customFormat="1" ht="12.75"/>
    <row r="1710" s="65" customFormat="1" ht="12.75"/>
    <row r="1711" s="65" customFormat="1" ht="12.75"/>
    <row r="1712" s="65" customFormat="1" ht="12.75"/>
    <row r="1713" s="65" customFormat="1" ht="12.75"/>
    <row r="1714" s="65" customFormat="1" ht="12.75"/>
    <row r="1715" s="65" customFormat="1" ht="12.75"/>
    <row r="1716" s="65" customFormat="1" ht="12.75"/>
    <row r="1717" s="65" customFormat="1" ht="12.75"/>
    <row r="1718" s="65" customFormat="1" ht="12.75"/>
    <row r="1719" s="65" customFormat="1" ht="12.75"/>
    <row r="1720" s="65" customFormat="1" ht="12.75"/>
    <row r="1721" s="65" customFormat="1" ht="12.75"/>
    <row r="1722" s="65" customFormat="1" ht="12.75"/>
    <row r="1723" s="65" customFormat="1" ht="12.75"/>
    <row r="1724" s="65" customFormat="1" ht="12.75"/>
    <row r="1725" s="65" customFormat="1" ht="12.75"/>
    <row r="1726" s="65" customFormat="1" ht="12.75"/>
    <row r="1727" s="65" customFormat="1" ht="12.75"/>
    <row r="1728" s="65" customFormat="1" ht="12.75"/>
    <row r="1729" s="65" customFormat="1" ht="12.75"/>
    <row r="1730" s="65" customFormat="1" ht="12.75"/>
    <row r="1731" s="65" customFormat="1" ht="12.75"/>
    <row r="1732" s="65" customFormat="1" ht="12.75"/>
    <row r="1733" s="65" customFormat="1" ht="12.75"/>
    <row r="1734" s="65" customFormat="1" ht="12.75"/>
    <row r="1735" s="65" customFormat="1" ht="12.75"/>
    <row r="1736" s="65" customFormat="1" ht="12.75"/>
    <row r="1737" s="65" customFormat="1" ht="12.75"/>
    <row r="1738" s="65" customFormat="1" ht="12.75"/>
    <row r="1739" s="65" customFormat="1" ht="12.75"/>
    <row r="1740" s="65" customFormat="1" ht="12.75"/>
    <row r="1741" s="65" customFormat="1" ht="12.75"/>
    <row r="1742" s="65" customFormat="1" ht="12.75"/>
    <row r="1743" s="65" customFormat="1" ht="12.75"/>
    <row r="1744" s="65" customFormat="1" ht="12.75"/>
    <row r="1745" s="65" customFormat="1" ht="12.75"/>
    <row r="1746" s="65" customFormat="1" ht="12.75"/>
    <row r="1747" s="65" customFormat="1" ht="12.75"/>
    <row r="1748" s="65" customFormat="1" ht="12.75"/>
    <row r="1749" s="65" customFormat="1" ht="12.75"/>
    <row r="1750" s="65" customFormat="1" ht="12.75"/>
    <row r="1751" s="65" customFormat="1" ht="12.75"/>
    <row r="1752" s="65" customFormat="1" ht="12.75"/>
    <row r="1753" s="65" customFormat="1" ht="12.75"/>
    <row r="1754" s="65" customFormat="1" ht="12.75"/>
    <row r="1755" s="65" customFormat="1" ht="12.75"/>
    <row r="1756" s="65" customFormat="1" ht="12.75"/>
    <row r="1757" s="65" customFormat="1" ht="12.75"/>
    <row r="1758" s="65" customFormat="1" ht="12.75"/>
    <row r="1759" s="65" customFormat="1" ht="12.75"/>
    <row r="1760" s="65" customFormat="1" ht="12.75"/>
    <row r="1761" s="65" customFormat="1" ht="12.75"/>
    <row r="1762" s="65" customFormat="1" ht="12.75"/>
    <row r="1763" s="65" customFormat="1" ht="12.75"/>
    <row r="1764" s="65" customFormat="1" ht="12.75"/>
    <row r="1765" s="65" customFormat="1" ht="12.75"/>
    <row r="1766" s="65" customFormat="1" ht="12.75"/>
    <row r="1767" s="65" customFormat="1" ht="12.75"/>
    <row r="1768" s="65" customFormat="1" ht="12.75"/>
    <row r="1769" s="65" customFormat="1" ht="12.75"/>
    <row r="1770" s="65" customFormat="1" ht="12.75"/>
    <row r="1771" s="65" customFormat="1" ht="12.75"/>
    <row r="1772" s="65" customFormat="1" ht="12.75"/>
    <row r="1773" s="65" customFormat="1" ht="12.75"/>
    <row r="1774" s="65" customFormat="1" ht="12.75"/>
    <row r="1775" s="65" customFormat="1" ht="12.75"/>
    <row r="1776" s="65" customFormat="1" ht="12.75"/>
    <row r="1777" s="65" customFormat="1" ht="12.75"/>
    <row r="1778" s="65" customFormat="1" ht="12.75"/>
    <row r="1779" s="65" customFormat="1" ht="12.75"/>
    <row r="1780" s="65" customFormat="1" ht="12.75"/>
    <row r="1781" s="65" customFormat="1" ht="12.75"/>
    <row r="1782" s="65" customFormat="1" ht="12.75"/>
    <row r="1783" s="65" customFormat="1" ht="12.75"/>
    <row r="1784" s="65" customFormat="1" ht="12.75"/>
    <row r="1785" s="65" customFormat="1" ht="12.75"/>
    <row r="1786" s="65" customFormat="1" ht="12.75"/>
    <row r="1787" s="65" customFormat="1" ht="12.75"/>
    <row r="1788" s="65" customFormat="1" ht="12.75"/>
    <row r="1789" s="65" customFormat="1" ht="12.75"/>
    <row r="1790" s="65" customFormat="1" ht="12.75"/>
    <row r="1791" s="65" customFormat="1" ht="12.75"/>
    <row r="1792" s="65" customFormat="1" ht="12.75"/>
    <row r="1793" s="65" customFormat="1" ht="12.75"/>
    <row r="1794" s="65" customFormat="1" ht="12.75"/>
    <row r="1795" s="65" customFormat="1" ht="12.75"/>
    <row r="1796" s="65" customFormat="1" ht="12.75"/>
    <row r="1797" s="65" customFormat="1" ht="12.75"/>
    <row r="1798" s="65" customFormat="1" ht="12.75"/>
    <row r="1799" s="65" customFormat="1" ht="12.75"/>
    <row r="1800" s="65" customFormat="1" ht="12.75"/>
    <row r="1801" s="65" customFormat="1" ht="12.75"/>
    <row r="1802" s="65" customFormat="1" ht="12.75"/>
    <row r="1803" s="65" customFormat="1" ht="12.75"/>
    <row r="1804" s="65" customFormat="1" ht="12.75"/>
    <row r="1805" s="65" customFormat="1" ht="12.75"/>
    <row r="1806" s="65" customFormat="1" ht="12.75"/>
    <row r="1807" s="65" customFormat="1" ht="12.75"/>
    <row r="1808" s="65" customFormat="1" ht="12.75"/>
    <row r="1809" s="65" customFormat="1" ht="12.75"/>
    <row r="1810" s="65" customFormat="1" ht="12.75"/>
    <row r="1811" s="65" customFormat="1" ht="12.75"/>
    <row r="1812" s="65" customFormat="1" ht="12.75"/>
    <row r="1813" s="65" customFormat="1" ht="12.75"/>
    <row r="1814" s="65" customFormat="1" ht="12.75"/>
    <row r="1815" s="65" customFormat="1" ht="12.75"/>
    <row r="1816" s="65" customFormat="1" ht="12.75"/>
    <row r="1817" s="65" customFormat="1" ht="12.75"/>
    <row r="1818" s="65" customFormat="1" ht="12.75"/>
    <row r="1819" s="65" customFormat="1" ht="12.75"/>
    <row r="1820" s="65" customFormat="1" ht="12.75"/>
    <row r="1821" s="65" customFormat="1" ht="12.75"/>
    <row r="1822" s="65" customFormat="1" ht="12.75"/>
    <row r="1823" s="65" customFormat="1" ht="12.75"/>
    <row r="1824" s="65" customFormat="1" ht="12.75"/>
    <row r="1825" s="65" customFormat="1" ht="12.75"/>
    <row r="1826" s="65" customFormat="1" ht="12.75"/>
    <row r="1827" s="65" customFormat="1" ht="12.75"/>
    <row r="1828" s="65" customFormat="1" ht="12.75"/>
    <row r="1829" s="65" customFormat="1" ht="12.75"/>
    <row r="1830" s="65" customFormat="1" ht="12.75"/>
    <row r="1831" s="65" customFormat="1" ht="12.75"/>
    <row r="1832" s="65" customFormat="1" ht="12.75"/>
    <row r="1833" s="65" customFormat="1" ht="12.75"/>
    <row r="1834" s="65" customFormat="1" ht="12.75"/>
    <row r="1835" s="65" customFormat="1" ht="12.75"/>
    <row r="1836" s="65" customFormat="1" ht="12.75"/>
    <row r="1837" s="65" customFormat="1" ht="12.75"/>
    <row r="1838" s="65" customFormat="1" ht="12.75"/>
    <row r="1839" s="65" customFormat="1" ht="12.75"/>
    <row r="1840" s="65" customFormat="1" ht="12.75"/>
    <row r="1841" s="65" customFormat="1" ht="12.75"/>
    <row r="1842" s="65" customFormat="1" ht="12.75"/>
    <row r="1843" s="65" customFormat="1" ht="12.75"/>
    <row r="1844" s="65" customFormat="1" ht="12.75"/>
    <row r="1845" s="65" customFormat="1" ht="12.75"/>
    <row r="1846" s="65" customFormat="1" ht="12.75"/>
    <row r="1847" s="65" customFormat="1" ht="12.75"/>
    <row r="1848" s="65" customFormat="1" ht="12.75"/>
    <row r="1849" s="65" customFormat="1" ht="12.75"/>
    <row r="1850" s="65" customFormat="1" ht="12.75"/>
    <row r="1851" s="65" customFormat="1" ht="12.75"/>
    <row r="1852" s="65" customFormat="1" ht="12.75"/>
    <row r="1853" s="65" customFormat="1" ht="12.75"/>
    <row r="1854" s="65" customFormat="1" ht="12.75"/>
    <row r="1855" s="65" customFormat="1" ht="12.75"/>
    <row r="1856" s="65" customFormat="1" ht="12.75"/>
    <row r="1857" s="65" customFormat="1" ht="12.75"/>
    <row r="1858" s="65" customFormat="1" ht="12.75"/>
    <row r="1859" s="65" customFormat="1" ht="12.75"/>
    <row r="1860" s="65" customFormat="1" ht="12.75"/>
    <row r="1861" s="65" customFormat="1" ht="12.75"/>
    <row r="1862" s="65" customFormat="1" ht="12.75"/>
    <row r="1863" s="65" customFormat="1" ht="12.75"/>
    <row r="1864" s="65" customFormat="1" ht="12.75"/>
    <row r="1865" s="65" customFormat="1" ht="12.75"/>
    <row r="1866" s="65" customFormat="1" ht="12.75"/>
    <row r="1867" s="65" customFormat="1" ht="12.75"/>
    <row r="1868" s="65" customFormat="1" ht="12.75"/>
    <row r="1869" s="65" customFormat="1" ht="12.75"/>
    <row r="1870" s="65" customFormat="1" ht="12.75"/>
    <row r="1871" s="65" customFormat="1" ht="12.75"/>
    <row r="1872" s="65" customFormat="1" ht="12.75"/>
    <row r="1873" s="65" customFormat="1" ht="12.75"/>
    <row r="1874" s="65" customFormat="1" ht="12.75"/>
    <row r="1875" s="65" customFormat="1" ht="12.75"/>
    <row r="1876" s="65" customFormat="1" ht="12.75"/>
    <row r="1877" s="65" customFormat="1" ht="12.75"/>
    <row r="1878" s="65" customFormat="1" ht="12.75"/>
    <row r="1879" s="65" customFormat="1" ht="12.75"/>
    <row r="1880" s="65" customFormat="1" ht="12.75"/>
    <row r="1881" s="65" customFormat="1" ht="12.75"/>
    <row r="1882" s="65" customFormat="1" ht="12.75"/>
    <row r="1883" s="65" customFormat="1" ht="12.75"/>
    <row r="1884" s="65" customFormat="1" ht="12.75"/>
    <row r="1885" s="65" customFormat="1" ht="12.75"/>
    <row r="1886" s="65" customFormat="1" ht="12.75"/>
    <row r="1887" s="65" customFormat="1" ht="12.75"/>
    <row r="1888" s="65" customFormat="1" ht="12.75"/>
    <row r="1889" s="65" customFormat="1" ht="12.75"/>
    <row r="1890" s="65" customFormat="1" ht="12.75"/>
    <row r="1891" s="65" customFormat="1" ht="12.75"/>
    <row r="1892" s="65" customFormat="1" ht="12.75"/>
    <row r="1893" s="65" customFormat="1" ht="12.75"/>
    <row r="1894" s="65" customFormat="1" ht="12.75"/>
    <row r="1895" s="65" customFormat="1" ht="12.75"/>
    <row r="1896" s="65" customFormat="1" ht="12.75"/>
    <row r="1897" s="65" customFormat="1" ht="12.75"/>
    <row r="1898" s="65" customFormat="1" ht="12.75"/>
    <row r="1899" s="65" customFormat="1" ht="12.75"/>
    <row r="1900" s="65" customFormat="1" ht="12.75"/>
    <row r="1901" s="65" customFormat="1" ht="12.75"/>
    <row r="1902" s="65" customFormat="1" ht="12.75"/>
    <row r="1903" s="65" customFormat="1" ht="12.75"/>
    <row r="1904" s="65" customFormat="1" ht="12.75"/>
    <row r="1905" s="65" customFormat="1" ht="12.75"/>
    <row r="1906" s="65" customFormat="1" ht="12.75"/>
    <row r="1907" s="65" customFormat="1" ht="12.75"/>
    <row r="1908" s="65" customFormat="1" ht="12.75"/>
    <row r="1909" s="65" customFormat="1" ht="12.75"/>
    <row r="1910" s="65" customFormat="1" ht="12.75"/>
    <row r="1911" s="65" customFormat="1" ht="12.75"/>
    <row r="1912" s="65" customFormat="1" ht="12.75"/>
    <row r="1913" s="65" customFormat="1" ht="12.75"/>
    <row r="1914" s="65" customFormat="1" ht="12.75"/>
    <row r="1915" s="65" customFormat="1" ht="12.75"/>
    <row r="1916" s="65" customFormat="1" ht="12.75"/>
    <row r="1917" s="65" customFormat="1" ht="12.75"/>
    <row r="1918" s="65" customFormat="1" ht="12.75"/>
    <row r="1919" s="65" customFormat="1" ht="12.75"/>
    <row r="1920" s="65" customFormat="1" ht="12.75"/>
    <row r="1921" s="65" customFormat="1" ht="12.75"/>
    <row r="1922" s="65" customFormat="1" ht="12.75"/>
    <row r="1923" s="65" customFormat="1" ht="12.75"/>
    <row r="1924" s="65" customFormat="1" ht="12.75"/>
    <row r="1925" s="65" customFormat="1" ht="12.75"/>
    <row r="1926" s="65" customFormat="1" ht="12.75"/>
    <row r="1927" s="65" customFormat="1" ht="12.75"/>
    <row r="1928" s="65" customFormat="1" ht="12.75"/>
    <row r="1929" s="65" customFormat="1" ht="12.75"/>
    <row r="1930" s="65" customFormat="1" ht="12.75"/>
    <row r="1931" s="65" customFormat="1" ht="12.75"/>
    <row r="1932" s="65" customFormat="1" ht="12.75"/>
    <row r="1933" s="65" customFormat="1" ht="12.75"/>
    <row r="1934" s="65" customFormat="1" ht="12.75"/>
    <row r="1935" s="65" customFormat="1" ht="12.75"/>
    <row r="1936" s="65" customFormat="1" ht="12.75"/>
    <row r="1937" s="65" customFormat="1" ht="12.75"/>
    <row r="1938" s="65" customFormat="1" ht="12.75"/>
    <row r="1939" s="65" customFormat="1" ht="12.75"/>
    <row r="1940" s="65" customFormat="1" ht="12.75"/>
    <row r="1941" s="65" customFormat="1" ht="12.75"/>
    <row r="1942" s="65" customFormat="1" ht="12.75"/>
    <row r="1943" s="65" customFormat="1" ht="12.75"/>
    <row r="1944" s="65" customFormat="1" ht="12.75"/>
    <row r="1945" s="65" customFormat="1" ht="12.75"/>
    <row r="1946" s="65" customFormat="1" ht="12.75"/>
    <row r="1947" s="65" customFormat="1" ht="12.75"/>
    <row r="1948" s="65" customFormat="1" ht="12.75"/>
    <row r="1949" s="65" customFormat="1" ht="12.75"/>
    <row r="1950" s="65" customFormat="1" ht="12.75"/>
    <row r="1951" s="65" customFormat="1" ht="12.75"/>
    <row r="1952" s="65" customFormat="1" ht="12.75"/>
    <row r="1953" s="65" customFormat="1" ht="12.75"/>
    <row r="1954" s="65" customFormat="1" ht="12.75"/>
    <row r="1955" s="65" customFormat="1" ht="12.75"/>
    <row r="1956" s="65" customFormat="1" ht="12.75"/>
    <row r="1957" s="65" customFormat="1" ht="12.75"/>
    <row r="1958" s="65" customFormat="1" ht="12.75"/>
    <row r="1959" s="65" customFormat="1" ht="12.75"/>
    <row r="1960" s="65" customFormat="1" ht="12.75"/>
    <row r="1961" s="65" customFormat="1" ht="12.75"/>
    <row r="1962" s="65" customFormat="1" ht="12.75"/>
    <row r="1963" s="65" customFormat="1" ht="12.75"/>
    <row r="1964" s="65" customFormat="1" ht="12.75"/>
    <row r="1965" s="65" customFormat="1" ht="12.75"/>
    <row r="1966" s="65" customFormat="1" ht="12.75"/>
    <row r="1967" s="65" customFormat="1" ht="12.75"/>
    <row r="1968" s="65" customFormat="1" ht="12.75"/>
    <row r="1969" s="65" customFormat="1" ht="12.75"/>
    <row r="1970" s="65" customFormat="1" ht="12.75"/>
    <row r="1971" s="65" customFormat="1" ht="12.75"/>
    <row r="1972" s="65" customFormat="1" ht="12.75"/>
    <row r="1973" s="65" customFormat="1" ht="12.75"/>
    <row r="1974" s="65" customFormat="1" ht="12.75"/>
    <row r="1975" s="65" customFormat="1" ht="12.75"/>
    <row r="1976" s="65" customFormat="1" ht="12.75"/>
    <row r="1977" s="65" customFormat="1" ht="12.75"/>
    <row r="1978" s="65" customFormat="1" ht="12.75"/>
    <row r="1979" s="65" customFormat="1" ht="12.75"/>
    <row r="1980" s="65" customFormat="1" ht="12.75"/>
    <row r="1981" s="65" customFormat="1" ht="12.75"/>
    <row r="1982" s="65" customFormat="1" ht="12.75"/>
    <row r="1983" s="65" customFormat="1" ht="12.75"/>
    <row r="1984" s="65" customFormat="1" ht="12.75"/>
    <row r="1985" s="65" customFormat="1" ht="12.75"/>
    <row r="1986" s="65" customFormat="1" ht="12.75"/>
    <row r="1987" s="65" customFormat="1" ht="12.75"/>
    <row r="1988" s="65" customFormat="1" ht="12.75"/>
    <row r="1989" s="65" customFormat="1" ht="12.75"/>
    <row r="1990" s="65" customFormat="1" ht="12.75"/>
    <row r="1991" s="65" customFormat="1" ht="12.75"/>
    <row r="1992" s="65" customFormat="1" ht="12.75"/>
    <row r="1993" s="65" customFormat="1" ht="12.75"/>
    <row r="1994" s="65" customFormat="1" ht="12.75"/>
    <row r="1995" s="65" customFormat="1" ht="12.75"/>
    <row r="1996" s="65" customFormat="1" ht="12.75"/>
    <row r="1997" s="65" customFormat="1" ht="12.75"/>
    <row r="1998" s="65" customFormat="1" ht="12.75"/>
    <row r="1999" s="65" customFormat="1" ht="12.75"/>
    <row r="2000" s="65" customFormat="1" ht="12.75"/>
    <row r="2001" s="65" customFormat="1" ht="12.75"/>
    <row r="2002" s="65" customFormat="1" ht="12.75"/>
    <row r="2003" s="65" customFormat="1" ht="12.75"/>
    <row r="2004" s="65" customFormat="1" ht="12.75"/>
    <row r="2005" s="65" customFormat="1" ht="12.75"/>
    <row r="2006" s="65" customFormat="1" ht="12.75"/>
    <row r="2007" s="65" customFormat="1" ht="12.75"/>
    <row r="2008" s="65" customFormat="1" ht="12.75"/>
    <row r="2009" s="65" customFormat="1" ht="12.75"/>
    <row r="2010" s="65" customFormat="1" ht="12.75"/>
    <row r="2011" s="65" customFormat="1" ht="12.75"/>
    <row r="2012" s="65" customFormat="1" ht="12.75"/>
    <row r="2013" s="65" customFormat="1" ht="12.75"/>
    <row r="2014" s="65" customFormat="1" ht="12.75"/>
    <row r="2015" s="65" customFormat="1" ht="12.75"/>
    <row r="2016" s="65" customFormat="1" ht="12.75"/>
    <row r="2017" s="65" customFormat="1" ht="12.75"/>
    <row r="2018" s="65" customFormat="1" ht="12.75"/>
    <row r="2019" s="65" customFormat="1" ht="12.75"/>
    <row r="2020" s="65" customFormat="1" ht="12.75"/>
    <row r="2021" s="65" customFormat="1" ht="12.75"/>
    <row r="2022" s="65" customFormat="1" ht="12.75"/>
    <row r="2023" s="65" customFormat="1" ht="12.75"/>
    <row r="2024" s="65" customFormat="1" ht="12.75"/>
    <row r="2025" s="65" customFormat="1" ht="12.75"/>
    <row r="2026" s="65" customFormat="1" ht="12.75"/>
    <row r="2027" s="65" customFormat="1" ht="12.75"/>
    <row r="2028" s="65" customFormat="1" ht="12.75"/>
    <row r="2029" s="65" customFormat="1" ht="12.75"/>
    <row r="2030" s="65" customFormat="1" ht="12.75"/>
    <row r="2031" s="65" customFormat="1" ht="12.75"/>
    <row r="2032" s="65" customFormat="1" ht="12.75"/>
    <row r="2033" s="65" customFormat="1" ht="12.75"/>
    <row r="2034" s="65" customFormat="1" ht="12.75"/>
    <row r="2035" s="65" customFormat="1" ht="12.75"/>
    <row r="2036" s="65" customFormat="1" ht="12.75"/>
    <row r="2037" s="65" customFormat="1" ht="12.75"/>
    <row r="2038" s="65" customFormat="1" ht="12.75"/>
    <row r="2039" s="65" customFormat="1" ht="12.75"/>
    <row r="2040" s="65" customFormat="1" ht="12.75"/>
    <row r="2041" s="65" customFormat="1" ht="12.75"/>
    <row r="2042" s="65" customFormat="1" ht="12.75"/>
    <row r="2043" s="65" customFormat="1" ht="12.75"/>
    <row r="2044" s="65" customFormat="1" ht="12.75"/>
    <row r="2045" s="65" customFormat="1" ht="12.75"/>
    <row r="2046" s="65" customFormat="1" ht="12.75"/>
    <row r="2047" s="65" customFormat="1" ht="12.75"/>
    <row r="2048" s="65" customFormat="1" ht="12.75"/>
    <row r="2049" s="65" customFormat="1" ht="12.75"/>
    <row r="2050" s="65" customFormat="1" ht="12.75"/>
    <row r="2051" s="65" customFormat="1" ht="12.75"/>
    <row r="2052" s="65" customFormat="1" ht="12.75"/>
    <row r="2053" s="65" customFormat="1" ht="12.75"/>
    <row r="2054" s="65" customFormat="1" ht="12.75"/>
    <row r="2055" s="65" customFormat="1" ht="12.75"/>
    <row r="2056" s="65" customFormat="1" ht="12.75"/>
    <row r="2057" s="65" customFormat="1" ht="12.75"/>
    <row r="2058" s="65" customFormat="1" ht="12.75"/>
    <row r="2059" s="65" customFormat="1" ht="12.75"/>
    <row r="2060" s="65" customFormat="1" ht="12.75"/>
    <row r="2061" s="65" customFormat="1" ht="12.75"/>
    <row r="2062" s="65" customFormat="1" ht="12.75"/>
    <row r="2063" s="65" customFormat="1" ht="12.75"/>
    <row r="2064" s="65" customFormat="1" ht="12.75"/>
    <row r="2065" s="65" customFormat="1" ht="12.75"/>
    <row r="2066" s="65" customFormat="1" ht="12.75"/>
    <row r="2067" s="65" customFormat="1" ht="12.75"/>
    <row r="2068" s="65" customFormat="1" ht="12.75"/>
    <row r="2069" s="65" customFormat="1" ht="12.75"/>
    <row r="2070" s="65" customFormat="1" ht="12.75"/>
    <row r="2071" s="65" customFormat="1" ht="12.75"/>
    <row r="2072" s="65" customFormat="1" ht="12.75"/>
    <row r="2073" s="65" customFormat="1" ht="12.75"/>
    <row r="2074" s="65" customFormat="1" ht="12.75"/>
    <row r="2075" s="65" customFormat="1" ht="12.75"/>
    <row r="2076" s="65" customFormat="1" ht="12.75"/>
    <row r="2077" s="65" customFormat="1" ht="12.75"/>
    <row r="2078" s="65" customFormat="1" ht="12.75"/>
    <row r="2079" s="65" customFormat="1" ht="12.75"/>
    <row r="2080" s="65" customFormat="1" ht="12.75"/>
    <row r="2081" s="65" customFormat="1" ht="12.75"/>
    <row r="2082" s="65" customFormat="1" ht="12.75"/>
    <row r="2083" s="65" customFormat="1" ht="12.75"/>
    <row r="2084" s="65" customFormat="1" ht="12.75"/>
    <row r="2085" s="65" customFormat="1" ht="12.75"/>
    <row r="2086" s="65" customFormat="1" ht="12.75"/>
    <row r="2087" s="65" customFormat="1" ht="12.75"/>
    <row r="2088" s="65" customFormat="1" ht="12.75"/>
    <row r="2089" s="65" customFormat="1" ht="12.75"/>
    <row r="2090" s="65" customFormat="1" ht="12.75"/>
    <row r="2091" s="65" customFormat="1" ht="12.75"/>
    <row r="2092" s="65" customFormat="1" ht="12.75"/>
    <row r="2093" s="65" customFormat="1" ht="12.75"/>
    <row r="2094" s="65" customFormat="1" ht="12.75"/>
    <row r="2095" s="65" customFormat="1" ht="12.75"/>
    <row r="2096" s="65" customFormat="1" ht="12.75"/>
    <row r="2097" s="65" customFormat="1" ht="12.75"/>
    <row r="2098" s="65" customFormat="1" ht="12.75"/>
    <row r="2099" s="65" customFormat="1" ht="12.75"/>
    <row r="2100" s="65" customFormat="1" ht="12.75"/>
    <row r="2101" s="65" customFormat="1" ht="12.75"/>
    <row r="2102" s="65" customFormat="1" ht="12.75"/>
    <row r="2103" s="65" customFormat="1" ht="12.75"/>
    <row r="2104" s="65" customFormat="1" ht="12.75"/>
    <row r="2105" s="65" customFormat="1" ht="12.75"/>
    <row r="2106" s="65" customFormat="1" ht="12.75"/>
    <row r="2107" s="65" customFormat="1" ht="12.75"/>
    <row r="2108" s="65" customFormat="1" ht="12.75"/>
    <row r="2109" s="65" customFormat="1" ht="12.75"/>
    <row r="2110" s="65" customFormat="1" ht="12.75"/>
    <row r="2111" s="65" customFormat="1" ht="12.75"/>
    <row r="2112" s="65" customFormat="1" ht="12.75"/>
    <row r="2113" s="65" customFormat="1" ht="12.75"/>
    <row r="2114" s="65" customFormat="1" ht="12.75"/>
    <row r="2115" s="65" customFormat="1" ht="12.75"/>
    <row r="2116" s="65" customFormat="1" ht="12.75"/>
    <row r="2117" s="65" customFormat="1" ht="12.75"/>
    <row r="2118" s="65" customFormat="1" ht="12.75"/>
    <row r="2119" s="65" customFormat="1" ht="12.75"/>
    <row r="2120" s="65" customFormat="1" ht="12.75"/>
    <row r="2121" s="65" customFormat="1" ht="12.75"/>
    <row r="2122" s="65" customFormat="1" ht="12.75"/>
    <row r="2123" s="65" customFormat="1" ht="12.75"/>
    <row r="2124" s="65" customFormat="1" ht="12.75"/>
    <row r="2125" s="65" customFormat="1" ht="12.75"/>
    <row r="2126" s="65" customFormat="1" ht="12.75"/>
    <row r="2127" s="65" customFormat="1" ht="12.75"/>
    <row r="2128" s="65" customFormat="1" ht="12.75"/>
    <row r="2129" s="65" customFormat="1" ht="12.75"/>
    <row r="2130" s="65" customFormat="1" ht="12.75"/>
    <row r="2131" s="65" customFormat="1" ht="12.75"/>
    <row r="2132" s="65" customFormat="1" ht="12.75"/>
    <row r="2133" s="65" customFormat="1" ht="12.75"/>
    <row r="2134" s="65" customFormat="1" ht="12.75"/>
    <row r="2135" s="65" customFormat="1" ht="12.75"/>
    <row r="2136" s="65" customFormat="1" ht="12.75"/>
    <row r="2137" s="65" customFormat="1" ht="12.75"/>
    <row r="2138" s="65" customFormat="1" ht="12.75"/>
    <row r="2139" s="65" customFormat="1" ht="12.75"/>
    <row r="2140" s="65" customFormat="1" ht="12.75"/>
    <row r="2141" s="65" customFormat="1" ht="12.75"/>
    <row r="2142" s="65" customFormat="1" ht="12.75"/>
    <row r="2143" s="65" customFormat="1" ht="12.75"/>
    <row r="2144" s="65" customFormat="1" ht="12.75"/>
    <row r="2145" s="65" customFormat="1" ht="12.75"/>
    <row r="2146" s="65" customFormat="1" ht="12.75"/>
    <row r="2147" s="65" customFormat="1" ht="12.75"/>
    <row r="2148" s="65" customFormat="1" ht="12.75"/>
    <row r="2149" s="65" customFormat="1" ht="12.75"/>
    <row r="2150" s="65" customFormat="1" ht="12.75"/>
    <row r="2151" s="65" customFormat="1" ht="12.75"/>
    <row r="2152" s="65" customFormat="1" ht="12.75"/>
    <row r="2153" s="65" customFormat="1" ht="12.75"/>
    <row r="2154" s="65" customFormat="1" ht="12.75"/>
    <row r="2155" s="65" customFormat="1" ht="12.75"/>
    <row r="2156" s="65" customFormat="1" ht="12.75"/>
    <row r="2157" s="65" customFormat="1" ht="12.75"/>
    <row r="2158" s="65" customFormat="1" ht="12.75"/>
    <row r="2159" s="65" customFormat="1" ht="12.75"/>
    <row r="2160" s="65" customFormat="1" ht="12.75"/>
    <row r="2161" s="65" customFormat="1" ht="12.75"/>
    <row r="2162" s="65" customFormat="1" ht="12.75"/>
    <row r="2163" s="65" customFormat="1" ht="12.75"/>
    <row r="2164" s="65" customFormat="1" ht="12.75"/>
    <row r="2165" s="65" customFormat="1" ht="12.75"/>
    <row r="2166" s="65" customFormat="1" ht="12.75"/>
    <row r="2167" s="65" customFormat="1" ht="12.75"/>
    <row r="2168" s="65" customFormat="1" ht="12.75"/>
    <row r="2169" s="65" customFormat="1" ht="12.75"/>
    <row r="2170" s="65" customFormat="1" ht="12.75"/>
    <row r="2171" s="65" customFormat="1" ht="12.75"/>
    <row r="2172" s="65" customFormat="1" ht="12.75"/>
    <row r="2173" s="65" customFormat="1" ht="12.75"/>
    <row r="2174" s="65" customFormat="1" ht="12.75"/>
    <row r="2175" s="65" customFormat="1" ht="12.75"/>
    <row r="2176" s="65" customFormat="1" ht="12.75"/>
    <row r="2177" s="65" customFormat="1" ht="12.75"/>
    <row r="2178" s="65" customFormat="1" ht="12.75"/>
    <row r="2179" s="65" customFormat="1" ht="12.75"/>
    <row r="2180" s="65" customFormat="1" ht="12.75"/>
    <row r="2181" s="65" customFormat="1" ht="12.75"/>
    <row r="2182" s="65" customFormat="1" ht="12.75"/>
    <row r="2183" s="65" customFormat="1" ht="12.75"/>
    <row r="2184" s="65" customFormat="1" ht="12.75"/>
    <row r="2185" s="65" customFormat="1" ht="12.75"/>
    <row r="2186" s="65" customFormat="1" ht="12.75"/>
    <row r="2187" s="65" customFormat="1" ht="12.75"/>
    <row r="2188" s="65" customFormat="1" ht="12.75"/>
    <row r="2189" s="65" customFormat="1" ht="12.75"/>
    <row r="2190" s="65" customFormat="1" ht="12.75"/>
    <row r="2191" s="65" customFormat="1" ht="12.75"/>
    <row r="2192" s="65" customFormat="1" ht="12.75"/>
    <row r="2193" s="65" customFormat="1" ht="12.75"/>
    <row r="2194" s="65" customFormat="1" ht="12.75"/>
    <row r="2195" s="65" customFormat="1" ht="12.75"/>
    <row r="2196" s="65" customFormat="1" ht="12.75"/>
    <row r="2197" s="65" customFormat="1" ht="12.75"/>
    <row r="2198" s="65" customFormat="1" ht="12.75"/>
    <row r="2199" s="65" customFormat="1" ht="12.75"/>
    <row r="2200" s="65" customFormat="1" ht="12.75"/>
    <row r="2201" s="65" customFormat="1" ht="12.75"/>
    <row r="2202" s="65" customFormat="1" ht="12.75"/>
    <row r="2203" s="65" customFormat="1" ht="12.75"/>
    <row r="2204" s="65" customFormat="1" ht="12.75"/>
    <row r="2205" s="65" customFormat="1" ht="12.75"/>
    <row r="2206" s="65" customFormat="1" ht="12.75"/>
    <row r="2207" s="65" customFormat="1" ht="12.75"/>
    <row r="2208" s="65" customFormat="1" ht="12.75"/>
    <row r="2209" s="65" customFormat="1" ht="12.75"/>
    <row r="2210" s="65" customFormat="1" ht="12.75"/>
    <row r="2211" s="65" customFormat="1" ht="12.75"/>
    <row r="2212" s="65" customFormat="1" ht="12.75"/>
    <row r="2213" s="65" customFormat="1" ht="12.75"/>
    <row r="2214" s="65" customFormat="1" ht="12.75"/>
    <row r="2215" s="65" customFormat="1" ht="12.75"/>
    <row r="2216" s="65" customFormat="1" ht="12.75"/>
    <row r="2217" s="65" customFormat="1" ht="12.75"/>
    <row r="2218" s="65" customFormat="1" ht="12.75"/>
    <row r="2219" s="65" customFormat="1" ht="12.75"/>
    <row r="2220" s="65" customFormat="1" ht="12.75"/>
    <row r="2221" s="65" customFormat="1" ht="12.75"/>
    <row r="2222" s="65" customFormat="1" ht="12.75"/>
    <row r="2223" s="65" customFormat="1" ht="12.75"/>
    <row r="2224" s="65" customFormat="1" ht="12.75"/>
    <row r="2225" s="65" customFormat="1" ht="12.75"/>
    <row r="2226" s="65" customFormat="1" ht="12.75"/>
    <row r="2227" s="65" customFormat="1" ht="12.75"/>
    <row r="2228" s="65" customFormat="1" ht="12.75"/>
    <row r="2229" s="65" customFormat="1" ht="12.75"/>
    <row r="2230" s="65" customFormat="1" ht="12.75"/>
    <row r="2231" s="65" customFormat="1" ht="12.75"/>
    <row r="2232" s="65" customFormat="1" ht="12.75"/>
    <row r="2233" s="65" customFormat="1" ht="12.75"/>
    <row r="2234" s="65" customFormat="1" ht="12.75"/>
    <row r="2235" s="65" customFormat="1" ht="12.75"/>
    <row r="2236" s="65" customFormat="1" ht="12.75"/>
    <row r="2237" s="65" customFormat="1" ht="12.75"/>
    <row r="2238" s="65" customFormat="1" ht="12.75"/>
    <row r="2239" s="65" customFormat="1" ht="12.75"/>
    <row r="2240" s="65" customFormat="1" ht="12.75"/>
    <row r="2241" s="65" customFormat="1" ht="12.75"/>
    <row r="2242" s="65" customFormat="1" ht="12.75"/>
    <row r="2243" s="65" customFormat="1" ht="12.75"/>
    <row r="2244" s="65" customFormat="1" ht="12.75"/>
    <row r="2245" s="65" customFormat="1" ht="12.75"/>
    <row r="2246" s="65" customFormat="1" ht="12.75"/>
    <row r="2247" s="65" customFormat="1" ht="12.75"/>
    <row r="2248" s="65" customFormat="1" ht="12.75"/>
    <row r="2249" s="65" customFormat="1" ht="12.75"/>
    <row r="2250" s="65" customFormat="1" ht="12.75"/>
    <row r="2251" s="65" customFormat="1" ht="12.75"/>
    <row r="2252" s="65" customFormat="1" ht="12.75"/>
    <row r="2253" s="65" customFormat="1" ht="12.75"/>
    <row r="2254" s="65" customFormat="1" ht="12.75"/>
    <row r="2255" s="65" customFormat="1" ht="12.75"/>
    <row r="2256" s="65" customFormat="1" ht="12.75"/>
    <row r="2257" s="65" customFormat="1" ht="12.75"/>
    <row r="2258" s="65" customFormat="1" ht="12.75"/>
    <row r="2259" s="65" customFormat="1" ht="12.75"/>
    <row r="2260" s="65" customFormat="1" ht="12.75"/>
    <row r="2261" s="65" customFormat="1" ht="12.75"/>
    <row r="2262" s="65" customFormat="1" ht="12.75"/>
    <row r="2263" s="65" customFormat="1" ht="12.75"/>
    <row r="2264" s="65" customFormat="1" ht="12.75"/>
    <row r="2265" s="65" customFormat="1" ht="12.75"/>
    <row r="2266" s="65" customFormat="1" ht="12.75"/>
    <row r="2267" s="65" customFormat="1" ht="12.75"/>
    <row r="2268" s="65" customFormat="1" ht="12.75"/>
    <row r="2269" s="65" customFormat="1" ht="12.75"/>
    <row r="2270" s="65" customFormat="1" ht="12.75"/>
    <row r="2271" s="65" customFormat="1" ht="12.75"/>
    <row r="2272" s="65" customFormat="1" ht="12.75"/>
    <row r="2273" s="65" customFormat="1" ht="12.75"/>
    <row r="2274" s="65" customFormat="1" ht="12.75"/>
    <row r="2275" s="65" customFormat="1" ht="12.75"/>
    <row r="2276" s="65" customFormat="1" ht="12.75"/>
    <row r="2277" s="65" customFormat="1" ht="12.75"/>
    <row r="2278" s="65" customFormat="1" ht="12.75"/>
    <row r="2279" s="65" customFormat="1" ht="12.75"/>
    <row r="2280" s="65" customFormat="1" ht="12.75"/>
    <row r="2281" s="65" customFormat="1" ht="12.75"/>
    <row r="2282" s="65" customFormat="1" ht="12.75"/>
    <row r="2283" s="65" customFormat="1" ht="12.75"/>
    <row r="2284" s="65" customFormat="1" ht="12.75"/>
    <row r="2285" s="65" customFormat="1" ht="12.75"/>
    <row r="2286" s="65" customFormat="1" ht="12.75"/>
    <row r="2287" s="65" customFormat="1" ht="12.75"/>
    <row r="2288" s="65" customFormat="1" ht="12.75"/>
    <row r="2289" s="65" customFormat="1" ht="12.75"/>
    <row r="2290" s="65" customFormat="1" ht="12.75"/>
    <row r="2291" s="65" customFormat="1" ht="12.75"/>
    <row r="2292" s="65" customFormat="1" ht="12.75"/>
    <row r="2293" s="65" customFormat="1" ht="12.75"/>
    <row r="2294" s="65" customFormat="1" ht="12.75"/>
    <row r="2295" s="65" customFormat="1" ht="12.75"/>
    <row r="2296" s="65" customFormat="1" ht="12.75"/>
    <row r="2297" s="65" customFormat="1" ht="12.75"/>
    <row r="2298" s="65" customFormat="1" ht="12.75"/>
    <row r="2299" s="65" customFormat="1" ht="12.75"/>
    <row r="2300" s="65" customFormat="1" ht="12.75"/>
    <row r="2301" s="65" customFormat="1" ht="12.75"/>
    <row r="2302" s="65" customFormat="1" ht="12.75"/>
    <row r="2303" s="65" customFormat="1" ht="12.75"/>
    <row r="2304" s="65" customFormat="1" ht="12.75"/>
    <row r="2305" s="65" customFormat="1" ht="12.75"/>
    <row r="2306" s="65" customFormat="1" ht="12.75"/>
    <row r="2307" s="65" customFormat="1" ht="12.75"/>
    <row r="2308" s="65" customFormat="1" ht="12.75"/>
    <row r="2309" s="65" customFormat="1" ht="12.75"/>
    <row r="2310" s="65" customFormat="1" ht="12.75"/>
    <row r="2311" s="65" customFormat="1" ht="12.75"/>
    <row r="2312" s="65" customFormat="1" ht="12.75"/>
    <row r="2313" s="65" customFormat="1" ht="12.75"/>
    <row r="2314" s="65" customFormat="1" ht="12.75"/>
    <row r="2315" s="65" customFormat="1" ht="12.75"/>
    <row r="2316" s="65" customFormat="1" ht="12.75"/>
    <row r="2317" s="65" customFormat="1" ht="12.75"/>
    <row r="2318" s="65" customFormat="1" ht="12.75"/>
    <row r="2319" s="65" customFormat="1" ht="12.75"/>
    <row r="2320" s="65" customFormat="1" ht="12.75"/>
    <row r="2321" s="65" customFormat="1" ht="12.75"/>
    <row r="2322" s="65" customFormat="1" ht="12.75"/>
    <row r="2323" s="65" customFormat="1" ht="12.75"/>
    <row r="2324" s="65" customFormat="1" ht="12.75"/>
    <row r="2325" s="65" customFormat="1" ht="12.75"/>
    <row r="2326" s="65" customFormat="1" ht="12.75"/>
    <row r="2327" s="65" customFormat="1" ht="12.75"/>
    <row r="2328" s="65" customFormat="1" ht="12.75"/>
    <row r="2329" s="65" customFormat="1" ht="12.75"/>
    <row r="2330" s="65" customFormat="1" ht="12.75"/>
    <row r="2331" s="65" customFormat="1" ht="12.75"/>
    <row r="2332" s="65" customFormat="1" ht="12.75"/>
    <row r="2333" s="65" customFormat="1" ht="12.75"/>
    <row r="2334" s="65" customFormat="1" ht="12.75"/>
    <row r="2335" s="65" customFormat="1" ht="12.75"/>
    <row r="2336" s="65" customFormat="1" ht="12.75"/>
    <row r="2337" s="65" customFormat="1" ht="12.75"/>
    <row r="2338" s="65" customFormat="1" ht="12.75"/>
    <row r="2339" s="65" customFormat="1" ht="12.75"/>
    <row r="2340" s="65" customFormat="1" ht="12.75"/>
    <row r="2341" s="65" customFormat="1" ht="12.75"/>
    <row r="2342" s="65" customFormat="1" ht="12.75"/>
    <row r="2343" s="65" customFormat="1" ht="12.75"/>
    <row r="2344" s="65" customFormat="1" ht="12.75"/>
    <row r="2345" s="65" customFormat="1" ht="12.75"/>
    <row r="2346" s="65" customFormat="1" ht="12.75"/>
    <row r="2347" s="65" customFormat="1" ht="12.75"/>
    <row r="2348" s="65" customFormat="1" ht="12.75"/>
    <row r="2349" s="65" customFormat="1" ht="12.75"/>
    <row r="2350" s="65" customFormat="1" ht="12.75"/>
    <row r="2351" s="65" customFormat="1" ht="12.75"/>
    <row r="2352" s="65" customFormat="1" ht="12.75"/>
    <row r="2353" s="65" customFormat="1" ht="12.75"/>
    <row r="2354" s="65" customFormat="1" ht="12.75"/>
    <row r="2355" s="65" customFormat="1" ht="12.75"/>
    <row r="2356" s="65" customFormat="1" ht="12.75"/>
    <row r="2357" s="65" customFormat="1" ht="12.75"/>
    <row r="2358" s="65" customFormat="1" ht="12.75"/>
    <row r="2359" s="65" customFormat="1" ht="12.75"/>
    <row r="2360" s="65" customFormat="1" ht="12.75"/>
    <row r="2361" s="65" customFormat="1" ht="12.75"/>
    <row r="2362" s="65" customFormat="1" ht="12.75"/>
    <row r="2363" s="65" customFormat="1" ht="12.75"/>
    <row r="2364" s="65" customFormat="1" ht="12.75"/>
    <row r="2365" s="65" customFormat="1" ht="12.75"/>
    <row r="2366" s="65" customFormat="1" ht="12.75"/>
    <row r="2367" s="65" customFormat="1" ht="12.75"/>
    <row r="2368" s="65" customFormat="1" ht="12.75"/>
    <row r="2369" s="65" customFormat="1" ht="12.75"/>
    <row r="2370" s="65" customFormat="1" ht="12.75"/>
    <row r="2371" s="65" customFormat="1" ht="12.75"/>
    <row r="2372" s="65" customFormat="1" ht="12.75"/>
    <row r="2373" s="65" customFormat="1" ht="12.75"/>
    <row r="2374" s="65" customFormat="1" ht="12.75"/>
    <row r="2375" s="65" customFormat="1" ht="12.75"/>
    <row r="2376" s="65" customFormat="1" ht="12.75"/>
    <row r="2377" s="65" customFormat="1" ht="12.75"/>
    <row r="2378" s="65" customFormat="1" ht="12.75"/>
    <row r="2379" s="65" customFormat="1" ht="12.75"/>
    <row r="2380" s="65" customFormat="1" ht="12.75"/>
    <row r="2381" s="65" customFormat="1" ht="12.75"/>
    <row r="2382" s="65" customFormat="1" ht="12.75"/>
    <row r="2383" s="65" customFormat="1" ht="12.75"/>
    <row r="2384" s="65" customFormat="1" ht="12.75"/>
    <row r="2385" s="65" customFormat="1" ht="12.75"/>
    <row r="2386" s="65" customFormat="1" ht="12.75"/>
    <row r="2387" s="65" customFormat="1" ht="12.75"/>
    <row r="2388" s="65" customFormat="1" ht="12.75"/>
    <row r="2389" s="65" customFormat="1" ht="12.75"/>
    <row r="2390" s="65" customFormat="1" ht="12.75"/>
    <row r="2391" s="65" customFormat="1" ht="12.75"/>
    <row r="2392" s="65" customFormat="1" ht="12.75"/>
    <row r="2393" s="65" customFormat="1" ht="12.75"/>
    <row r="2394" s="65" customFormat="1" ht="12.75"/>
    <row r="2395" s="65" customFormat="1" ht="12.75"/>
    <row r="2396" s="65" customFormat="1" ht="12.75"/>
    <row r="2397" s="65" customFormat="1" ht="12.75"/>
    <row r="2398" s="65" customFormat="1" ht="12.75"/>
    <row r="2399" s="65" customFormat="1" ht="12.75"/>
    <row r="2400" s="65" customFormat="1" ht="12.75"/>
    <row r="2401" s="65" customFormat="1" ht="12.75"/>
    <row r="2402" s="65" customFormat="1" ht="12.75"/>
    <row r="2403" s="65" customFormat="1" ht="12.75"/>
    <row r="2404" s="65" customFormat="1" ht="12.75"/>
    <row r="2405" s="65" customFormat="1" ht="12.75"/>
    <row r="2406" s="65" customFormat="1" ht="12.75"/>
    <row r="2407" s="65" customFormat="1" ht="12.75"/>
    <row r="2408" s="65" customFormat="1" ht="12.75"/>
    <row r="2409" s="65" customFormat="1" ht="12.75"/>
    <row r="2410" s="65" customFormat="1" ht="12.75"/>
    <row r="2411" s="65" customFormat="1" ht="12.75"/>
    <row r="2412" s="65" customFormat="1" ht="12.75"/>
    <row r="2413" s="65" customFormat="1" ht="12.75"/>
    <row r="2414" s="65" customFormat="1" ht="12.75"/>
    <row r="2415" s="65" customFormat="1" ht="12.75"/>
    <row r="2416" s="65" customFormat="1" ht="12.75"/>
    <row r="2417" s="65" customFormat="1" ht="12.75"/>
    <row r="2418" s="65" customFormat="1" ht="12.75"/>
    <row r="2419" s="65" customFormat="1" ht="12.75"/>
    <row r="2420" s="65" customFormat="1" ht="12.75"/>
    <row r="2421" s="65" customFormat="1" ht="12.75"/>
    <row r="2422" s="65" customFormat="1" ht="12.75"/>
    <row r="2423" s="65" customFormat="1" ht="12.75"/>
    <row r="2424" s="65" customFormat="1" ht="12.75"/>
    <row r="2425" s="65" customFormat="1" ht="12.75"/>
    <row r="2426" s="65" customFormat="1" ht="12.75"/>
    <row r="2427" s="65" customFormat="1" ht="12.75"/>
    <row r="2428" s="65" customFormat="1" ht="12.75"/>
    <row r="2429" s="65" customFormat="1" ht="12.75"/>
    <row r="2430" s="65" customFormat="1" ht="12.75"/>
    <row r="2431" s="65" customFormat="1" ht="12.75"/>
    <row r="2432" s="65" customFormat="1" ht="12.75"/>
    <row r="2433" s="65" customFormat="1" ht="12.75"/>
    <row r="2434" s="65" customFormat="1" ht="12.75"/>
    <row r="2435" s="65" customFormat="1" ht="12.75"/>
    <row r="2436" s="65" customFormat="1" ht="12.75"/>
    <row r="2437" s="65" customFormat="1" ht="12.75"/>
    <row r="2438" s="65" customFormat="1" ht="12.75"/>
    <row r="2439" s="65" customFormat="1" ht="12.75"/>
    <row r="2440" s="65" customFormat="1" ht="12.75"/>
    <row r="2441" s="65" customFormat="1" ht="12.75"/>
    <row r="2442" s="65" customFormat="1" ht="12.75"/>
    <row r="2443" s="65" customFormat="1" ht="12.75"/>
    <row r="2444" s="65" customFormat="1" ht="12.75"/>
    <row r="2445" s="65" customFormat="1" ht="12.75"/>
    <row r="2446" s="65" customFormat="1" ht="12.75"/>
    <row r="2447" s="65" customFormat="1" ht="12.75"/>
    <row r="2448" s="65" customFormat="1" ht="12.75"/>
    <row r="2449" s="65" customFormat="1" ht="12.75"/>
    <row r="2450" s="65" customFormat="1" ht="12.75"/>
    <row r="2451" s="65" customFormat="1" ht="12.75"/>
    <row r="2452" s="65" customFormat="1" ht="12.75"/>
    <row r="2453" s="65" customFormat="1" ht="12.75"/>
    <row r="2454" s="65" customFormat="1" ht="12.75"/>
    <row r="2455" s="65" customFormat="1" ht="12.75"/>
    <row r="2456" s="65" customFormat="1" ht="12.75"/>
    <row r="2457" s="65" customFormat="1" ht="12.75"/>
    <row r="2458" s="65" customFormat="1" ht="12.75"/>
    <row r="2459" s="65" customFormat="1" ht="12.75"/>
    <row r="2460" s="65" customFormat="1" ht="12.75"/>
    <row r="2461" s="65" customFormat="1" ht="12.75"/>
    <row r="2462" s="65" customFormat="1" ht="12.75"/>
    <row r="2463" s="65" customFormat="1" ht="12.75"/>
    <row r="2464" s="65" customFormat="1" ht="12.75"/>
    <row r="2465" s="65" customFormat="1" ht="12.75"/>
    <row r="2466" s="65" customFormat="1" ht="12.75"/>
    <row r="2467" s="65" customFormat="1" ht="12.75"/>
    <row r="2468" s="65" customFormat="1" ht="12.75"/>
    <row r="2469" s="65" customFormat="1" ht="12.75"/>
    <row r="2470" s="65" customFormat="1" ht="12.75"/>
    <row r="2471" s="65" customFormat="1" ht="12.75"/>
    <row r="2472" s="65" customFormat="1" ht="12.75"/>
    <row r="2473" s="65" customFormat="1" ht="12.75"/>
    <row r="2474" s="65" customFormat="1" ht="12.75"/>
    <row r="2475" s="65" customFormat="1" ht="12.75"/>
    <row r="2476" s="65" customFormat="1" ht="12.75"/>
    <row r="2477" s="65" customFormat="1" ht="12.75"/>
    <row r="2478" s="65" customFormat="1" ht="12.75"/>
    <row r="2479" s="65" customFormat="1" ht="12.75"/>
    <row r="2480" s="65" customFormat="1" ht="12.75"/>
    <row r="2481" s="65" customFormat="1" ht="12.75"/>
    <row r="2482" s="65" customFormat="1" ht="12.75"/>
    <row r="2483" s="65" customFormat="1" ht="12.75"/>
    <row r="2484" s="65" customFormat="1" ht="12.75"/>
    <row r="2485" s="65" customFormat="1" ht="12.75"/>
    <row r="2486" s="65" customFormat="1" ht="12.75"/>
    <row r="2487" s="65" customFormat="1" ht="12.75"/>
    <row r="2488" s="65" customFormat="1" ht="12.75"/>
    <row r="2489" s="65" customFormat="1" ht="12.75"/>
    <row r="2490" s="65" customFormat="1" ht="12.75"/>
    <row r="2491" s="65" customFormat="1" ht="12.75"/>
    <row r="2492" s="65" customFormat="1" ht="12.75"/>
    <row r="2493" s="65" customFormat="1" ht="12.75"/>
    <row r="2494" s="65" customFormat="1" ht="12.75"/>
    <row r="2495" s="65" customFormat="1" ht="12.75"/>
    <row r="2496" s="65" customFormat="1" ht="12.75"/>
    <row r="2497" s="65" customFormat="1" ht="12.75"/>
    <row r="2498" s="65" customFormat="1" ht="12.75"/>
    <row r="2499" s="65" customFormat="1" ht="12.75"/>
    <row r="2500" s="65" customFormat="1" ht="12.75"/>
    <row r="2501" s="65" customFormat="1" ht="12.75"/>
    <row r="2502" s="65" customFormat="1" ht="12.75"/>
    <row r="2503" s="65" customFormat="1" ht="12.75"/>
    <row r="2504" s="65" customFormat="1" ht="12.75"/>
    <row r="2505" s="65" customFormat="1" ht="12.75"/>
    <row r="2506" s="65" customFormat="1" ht="12.75"/>
    <row r="2507" s="65" customFormat="1" ht="12.75"/>
    <row r="2508" s="65" customFormat="1" ht="12.75"/>
    <row r="2509" s="65" customFormat="1" ht="12.75"/>
    <row r="2510" s="65" customFormat="1" ht="12.75"/>
    <row r="2511" s="65" customFormat="1" ht="12.75"/>
    <row r="2512" s="65" customFormat="1" ht="12.75"/>
    <row r="2513" s="65" customFormat="1" ht="12.75"/>
    <row r="2514" s="65" customFormat="1" ht="12.75"/>
    <row r="2515" s="65" customFormat="1" ht="12.75"/>
    <row r="2516" s="65" customFormat="1" ht="12.75"/>
    <row r="2517" s="65" customFormat="1" ht="12.75"/>
    <row r="2518" s="65" customFormat="1" ht="12.75"/>
    <row r="2519" s="65" customFormat="1" ht="12.75"/>
    <row r="2520" s="65" customFormat="1" ht="12.75"/>
    <row r="2521" s="65" customFormat="1" ht="12.75"/>
    <row r="2522" s="65" customFormat="1" ht="12.75"/>
    <row r="2523" s="65" customFormat="1" ht="12.75"/>
    <row r="2524" s="65" customFormat="1" ht="12.75"/>
    <row r="2525" s="65" customFormat="1" ht="12.75"/>
    <row r="2526" s="65" customFormat="1" ht="12.75"/>
    <row r="2527" s="65" customFormat="1" ht="12.75"/>
    <row r="2528" s="65" customFormat="1" ht="12.75"/>
    <row r="2529" s="65" customFormat="1" ht="12.75"/>
    <row r="2530" s="65" customFormat="1" ht="12.75"/>
    <row r="2531" s="65" customFormat="1" ht="12.75"/>
    <row r="2532" s="65" customFormat="1" ht="12.75"/>
    <row r="2533" s="65" customFormat="1" ht="12.75"/>
    <row r="2534" s="65" customFormat="1" ht="12.75"/>
    <row r="2535" s="65" customFormat="1" ht="12.75"/>
    <row r="2536" s="65" customFormat="1" ht="12.75"/>
    <row r="2537" s="65" customFormat="1" ht="12.75"/>
    <row r="2538" s="65" customFormat="1" ht="12.75"/>
    <row r="2539" s="65" customFormat="1" ht="12.75"/>
    <row r="2540" s="65" customFormat="1" ht="12.75"/>
    <row r="2541" s="65" customFormat="1" ht="12.75"/>
    <row r="2542" s="65" customFormat="1" ht="12.75"/>
    <row r="2543" s="65" customFormat="1" ht="12.75"/>
    <row r="2544" s="65" customFormat="1" ht="12.75"/>
    <row r="2545" s="65" customFormat="1" ht="12.75"/>
    <row r="2546" s="65" customFormat="1" ht="12.75"/>
    <row r="2547" s="65" customFormat="1" ht="12.75"/>
    <row r="2548" s="65" customFormat="1" ht="12.75"/>
    <row r="2549" s="65" customFormat="1" ht="12.75"/>
    <row r="2550" s="65" customFormat="1" ht="12.75"/>
    <row r="2551" s="65" customFormat="1" ht="12.75"/>
    <row r="2552" s="65" customFormat="1" ht="12.75"/>
    <row r="2553" s="65" customFormat="1" ht="12.75"/>
    <row r="2554" s="65" customFormat="1" ht="12.75"/>
    <row r="2555" s="65" customFormat="1" ht="12.75"/>
    <row r="2556" s="65" customFormat="1" ht="12.75"/>
    <row r="2557" s="65" customFormat="1" ht="12.75"/>
    <row r="2558" s="65" customFormat="1" ht="12.75"/>
    <row r="2559" s="65" customFormat="1" ht="12.75"/>
    <row r="2560" s="65" customFormat="1" ht="12.75"/>
    <row r="2561" s="65" customFormat="1" ht="12.75"/>
    <row r="2562" s="65" customFormat="1" ht="12.75"/>
    <row r="2563" s="65" customFormat="1" ht="12.75"/>
    <row r="2564" s="65" customFormat="1" ht="12.75"/>
    <row r="2565" s="65" customFormat="1" ht="12.75"/>
    <row r="2566" s="65" customFormat="1" ht="12.75"/>
    <row r="2567" s="65" customFormat="1" ht="12.75"/>
    <row r="2568" s="65" customFormat="1" ht="12.75"/>
    <row r="2569" s="65" customFormat="1" ht="12.75"/>
    <row r="2570" s="65" customFormat="1" ht="12.75"/>
    <row r="2571" s="65" customFormat="1" ht="12.75"/>
    <row r="2572" s="65" customFormat="1" ht="12.75"/>
    <row r="2573" s="65" customFormat="1" ht="12.75"/>
    <row r="2574" s="65" customFormat="1" ht="12.75"/>
    <row r="2575" s="65" customFormat="1" ht="12.75"/>
    <row r="2576" s="65" customFormat="1" ht="12.75"/>
    <row r="2577" s="65" customFormat="1" ht="12.75"/>
    <row r="2578" s="65" customFormat="1" ht="12.75"/>
    <row r="2579" s="65" customFormat="1" ht="12.75"/>
    <row r="2580" s="65" customFormat="1" ht="12.75"/>
    <row r="2581" s="65" customFormat="1" ht="12.75"/>
    <row r="2582" s="65" customFormat="1" ht="12.75"/>
    <row r="2583" s="65" customFormat="1" ht="12.75"/>
    <row r="2584" s="65" customFormat="1" ht="12.75"/>
    <row r="2585" s="65" customFormat="1" ht="12.75"/>
    <row r="2586" s="65" customFormat="1" ht="12.75"/>
    <row r="2587" s="65" customFormat="1" ht="12.75"/>
    <row r="2588" s="65" customFormat="1" ht="12.75"/>
    <row r="2589" s="65" customFormat="1" ht="12.75"/>
    <row r="2590" s="65" customFormat="1" ht="12.75"/>
    <row r="2591" s="65" customFormat="1" ht="12.75"/>
    <row r="2592" s="65" customFormat="1" ht="12.75"/>
    <row r="2593" s="65" customFormat="1" ht="12.75"/>
    <row r="2594" s="65" customFormat="1" ht="12.75"/>
    <row r="2595" s="65" customFormat="1" ht="12.75"/>
    <row r="2596" s="65" customFormat="1" ht="12.75"/>
    <row r="2597" s="65" customFormat="1" ht="12.75"/>
    <row r="2598" s="65" customFormat="1" ht="12.75"/>
    <row r="2599" s="65" customFormat="1" ht="12.75"/>
    <row r="2600" s="65" customFormat="1" ht="12.75"/>
    <row r="2601" s="65" customFormat="1" ht="12.75"/>
    <row r="2602" s="65" customFormat="1" ht="12.75"/>
    <row r="2603" s="65" customFormat="1" ht="12.75"/>
    <row r="2604" s="65" customFormat="1" ht="12.75"/>
    <row r="2605" s="65" customFormat="1" ht="12.75"/>
    <row r="2606" s="65" customFormat="1" ht="12.75"/>
    <row r="2607" s="65" customFormat="1" ht="12.75"/>
    <row r="2608" s="65" customFormat="1" ht="12.75"/>
    <row r="2609" s="65" customFormat="1" ht="12.75"/>
    <row r="2610" s="65" customFormat="1" ht="12.75"/>
    <row r="2611" s="65" customFormat="1" ht="12.75"/>
    <row r="2612" s="65" customFormat="1" ht="12.75"/>
    <row r="2613" s="65" customFormat="1" ht="12.75"/>
    <row r="2614" s="65" customFormat="1" ht="12.75"/>
    <row r="2615" s="65" customFormat="1" ht="12.75"/>
    <row r="2616" s="65" customFormat="1" ht="12.75"/>
    <row r="2617" s="65" customFormat="1" ht="12.75"/>
    <row r="2618" s="65" customFormat="1" ht="12.75"/>
    <row r="2619" s="65" customFormat="1" ht="12.75"/>
    <row r="2620" s="65" customFormat="1" ht="12.75"/>
    <row r="2621" s="65" customFormat="1" ht="12.75"/>
    <row r="2622" s="65" customFormat="1" ht="12.75"/>
    <row r="2623" s="65" customFormat="1" ht="12.75"/>
    <row r="2624" s="65" customFormat="1" ht="12.75"/>
    <row r="2625" s="65" customFormat="1" ht="12.75"/>
    <row r="2626" s="65" customFormat="1" ht="12.75"/>
    <row r="2627" s="65" customFormat="1" ht="12.75"/>
    <row r="2628" s="65" customFormat="1" ht="12.75"/>
    <row r="2629" s="65" customFormat="1" ht="12.75"/>
    <row r="2630" s="65" customFormat="1" ht="12.75"/>
    <row r="2631" s="65" customFormat="1" ht="12.75"/>
    <row r="2632" s="65" customFormat="1" ht="12.75"/>
    <row r="2633" s="65" customFormat="1" ht="12.75"/>
    <row r="2634" s="65" customFormat="1" ht="12.75"/>
    <row r="2635" s="65" customFormat="1" ht="12.75"/>
    <row r="2636" s="65" customFormat="1" ht="12.75"/>
    <row r="2637" s="65" customFormat="1" ht="12.75"/>
    <row r="2638" s="65" customFormat="1" ht="12.75"/>
    <row r="2639" s="65" customFormat="1" ht="12.75"/>
    <row r="2640" s="65" customFormat="1" ht="12.75"/>
    <row r="2641" s="65" customFormat="1" ht="12.75"/>
    <row r="2642" s="65" customFormat="1" ht="12.75"/>
    <row r="2643" s="65" customFormat="1" ht="12.75"/>
    <row r="2644" s="65" customFormat="1" ht="12.75"/>
    <row r="2645" s="65" customFormat="1" ht="12.75"/>
    <row r="2646" s="65" customFormat="1" ht="12.75"/>
    <row r="2647" s="65" customFormat="1" ht="12.75"/>
    <row r="2648" s="65" customFormat="1" ht="12.75"/>
    <row r="2649" s="65" customFormat="1" ht="12.75"/>
    <row r="2650" s="65" customFormat="1" ht="12.75"/>
    <row r="2651" s="65" customFormat="1" ht="12.75"/>
    <row r="2652" s="65" customFormat="1" ht="12.75"/>
    <row r="2653" s="65" customFormat="1" ht="12.75"/>
    <row r="2654" s="65" customFormat="1" ht="12.75"/>
    <row r="2655" s="65" customFormat="1" ht="12.75"/>
    <row r="2656" s="65" customFormat="1" ht="12.75"/>
    <row r="2657" s="65" customFormat="1" ht="12.75"/>
    <row r="2658" s="65" customFormat="1" ht="12.75"/>
    <row r="2659" s="65" customFormat="1" ht="12.75"/>
    <row r="2660" s="65" customFormat="1" ht="12.75"/>
    <row r="2661" s="65" customFormat="1" ht="12.75"/>
    <row r="2662" s="65" customFormat="1" ht="12.75"/>
    <row r="2663" s="65" customFormat="1" ht="12.75"/>
    <row r="2664" s="65" customFormat="1" ht="12.75"/>
    <row r="2665" s="65" customFormat="1" ht="12.75"/>
    <row r="2666" s="65" customFormat="1" ht="12.75"/>
    <row r="2667" s="65" customFormat="1" ht="12.75"/>
    <row r="2668" s="65" customFormat="1" ht="12.75"/>
    <row r="2669" s="65" customFormat="1" ht="12.75"/>
    <row r="2670" s="65" customFormat="1" ht="12.75"/>
    <row r="2671" s="65" customFormat="1" ht="12.75"/>
    <row r="2672" s="65" customFormat="1" ht="12.75"/>
    <row r="2673" s="65" customFormat="1" ht="12.75"/>
    <row r="2674" s="65" customFormat="1" ht="12.75"/>
    <row r="2675" s="65" customFormat="1" ht="12.75"/>
    <row r="2676" s="65" customFormat="1" ht="12.75"/>
    <row r="2677" s="65" customFormat="1" ht="12.75"/>
    <row r="2678" s="65" customFormat="1" ht="12.75"/>
    <row r="2679" s="65" customFormat="1" ht="12.75"/>
    <row r="2680" s="65" customFormat="1" ht="12.75"/>
    <row r="2681" s="65" customFormat="1" ht="12.75"/>
    <row r="2682" s="65" customFormat="1" ht="12.75"/>
    <row r="2683" s="65" customFormat="1" ht="12.75"/>
    <row r="2684" s="65" customFormat="1" ht="12.75"/>
    <row r="2685" s="65" customFormat="1" ht="12.75"/>
    <row r="2686" s="65" customFormat="1" ht="12.75"/>
    <row r="2687" s="65" customFormat="1" ht="12.75"/>
    <row r="2688" s="65" customFormat="1" ht="12.75"/>
    <row r="2689" s="65" customFormat="1" ht="12.75"/>
    <row r="2690" s="65" customFormat="1" ht="12.75"/>
    <row r="2691" s="65" customFormat="1" ht="12.75"/>
    <row r="2692" s="65" customFormat="1" ht="12.75"/>
    <row r="2693" s="65" customFormat="1" ht="12.75"/>
    <row r="2694" s="65" customFormat="1" ht="12.75"/>
    <row r="2695" s="65" customFormat="1" ht="12.75"/>
    <row r="2696" s="65" customFormat="1" ht="12.75"/>
    <row r="2697" s="65" customFormat="1" ht="12.75"/>
    <row r="2698" s="65" customFormat="1" ht="12.75"/>
    <row r="2699" s="65" customFormat="1" ht="12.75"/>
    <row r="2700" s="65" customFormat="1" ht="12.75"/>
    <row r="2701" s="65" customFormat="1" ht="12.75"/>
    <row r="2702" s="65" customFormat="1" ht="12.75"/>
    <row r="2703" s="65" customFormat="1" ht="12.75"/>
    <row r="2704" s="65" customFormat="1" ht="12.75"/>
    <row r="2705" s="65" customFormat="1" ht="12.75"/>
    <row r="2706" s="65" customFormat="1" ht="12.75"/>
    <row r="2707" s="65" customFormat="1" ht="12.75"/>
    <row r="2708" s="65" customFormat="1" ht="12.75"/>
    <row r="2709" s="65" customFormat="1" ht="12.75"/>
    <row r="2710" s="65" customFormat="1" ht="12.75"/>
    <row r="2711" s="65" customFormat="1" ht="12.75"/>
    <row r="2712" s="65" customFormat="1" ht="12.75"/>
    <row r="2713" s="65" customFormat="1" ht="12.75"/>
    <row r="2714" s="65" customFormat="1" ht="12.75"/>
    <row r="2715" s="65" customFormat="1" ht="12.75"/>
    <row r="2716" s="65" customFormat="1" ht="12.75"/>
    <row r="2717" s="65" customFormat="1" ht="12.75"/>
    <row r="2718" s="65" customFormat="1" ht="12.75"/>
    <row r="2719" s="65" customFormat="1" ht="12.75"/>
    <row r="2720" s="65" customFormat="1" ht="12.75"/>
    <row r="2721" s="65" customFormat="1" ht="12.75"/>
    <row r="2722" s="65" customFormat="1" ht="12.75"/>
    <row r="2723" s="65" customFormat="1" ht="12.75"/>
    <row r="2724" s="65" customFormat="1" ht="12.75"/>
    <row r="2725" s="65" customFormat="1" ht="12.75"/>
    <row r="2726" s="65" customFormat="1" ht="12.75"/>
    <row r="2727" s="65" customFormat="1" ht="12.75"/>
    <row r="2728" s="65" customFormat="1" ht="12.75"/>
    <row r="2729" s="65" customFormat="1" ht="12.75"/>
    <row r="2730" s="65" customFormat="1" ht="12.75"/>
    <row r="2731" s="65" customFormat="1" ht="12.75"/>
    <row r="2732" s="65" customFormat="1" ht="12.75"/>
    <row r="2733" s="65" customFormat="1" ht="12.75"/>
    <row r="2734" s="65" customFormat="1" ht="12.75"/>
    <row r="2735" s="65" customFormat="1" ht="12.75"/>
    <row r="2736" s="65" customFormat="1" ht="12.75"/>
    <row r="2737" s="65" customFormat="1" ht="12.75"/>
    <row r="2738" s="65" customFormat="1" ht="12.75"/>
    <row r="2739" s="65" customFormat="1" ht="12.75"/>
    <row r="2740" s="65" customFormat="1" ht="12.75"/>
    <row r="2741" s="65" customFormat="1" ht="12.75"/>
    <row r="2742" s="65" customFormat="1" ht="12.75"/>
    <row r="2743" s="65" customFormat="1" ht="12.75"/>
    <row r="2744" s="65" customFormat="1" ht="12.75"/>
    <row r="2745" s="65" customFormat="1" ht="12.75"/>
    <row r="2746" s="65" customFormat="1" ht="12.75"/>
    <row r="2747" s="65" customFormat="1" ht="12.75"/>
    <row r="2748" s="65" customFormat="1" ht="12.75"/>
    <row r="2749" s="65" customFormat="1" ht="12.75"/>
    <row r="2750" s="65" customFormat="1" ht="12.75"/>
    <row r="2751" s="65" customFormat="1" ht="12.75"/>
    <row r="2752" s="65" customFormat="1" ht="12.75"/>
    <row r="2753" s="65" customFormat="1" ht="12.75"/>
    <row r="2754" s="65" customFormat="1" ht="12.75"/>
    <row r="2755" s="65" customFormat="1" ht="12.75"/>
    <row r="2756" s="65" customFormat="1" ht="12.75"/>
    <row r="2757" s="65" customFormat="1" ht="12.75"/>
    <row r="2758" s="65" customFormat="1" ht="12.75"/>
    <row r="2759" s="65" customFormat="1" ht="12.75"/>
    <row r="2760" s="65" customFormat="1" ht="12.75"/>
    <row r="2761" s="65" customFormat="1" ht="12.75"/>
    <row r="2762" s="65" customFormat="1" ht="12.75"/>
    <row r="2763" s="65" customFormat="1" ht="12.75"/>
    <row r="2764" s="65" customFormat="1" ht="12.75"/>
    <row r="2765" s="65" customFormat="1" ht="12.75"/>
    <row r="2766" s="65" customFormat="1" ht="12.75"/>
    <row r="2767" s="65" customFormat="1" ht="12.75"/>
    <row r="2768" s="65" customFormat="1" ht="12.75"/>
    <row r="2769" s="65" customFormat="1" ht="12.75"/>
    <row r="2770" s="65" customFormat="1" ht="12.75"/>
    <row r="2771" s="65" customFormat="1" ht="12.75"/>
    <row r="2772" s="65" customFormat="1" ht="12.75"/>
    <row r="2773" s="65" customFormat="1" ht="12.75"/>
    <row r="2774" s="65" customFormat="1" ht="12.75"/>
    <row r="2775" s="65" customFormat="1" ht="12.75"/>
    <row r="2776" s="65" customFormat="1" ht="12.75"/>
    <row r="2777" s="65" customFormat="1" ht="12.75"/>
    <row r="2778" s="65" customFormat="1" ht="12.75"/>
    <row r="2779" s="65" customFormat="1" ht="12.75"/>
    <row r="2780" s="65" customFormat="1" ht="12.75"/>
    <row r="2781" s="65" customFormat="1" ht="12.75"/>
    <row r="2782" s="65" customFormat="1" ht="12.75"/>
    <row r="2783" s="65" customFormat="1" ht="12.75"/>
    <row r="2784" s="65" customFormat="1" ht="12.75"/>
    <row r="2785" s="65" customFormat="1" ht="12.75"/>
    <row r="2786" s="65" customFormat="1" ht="12.75"/>
    <row r="2787" s="65" customFormat="1" ht="12.75"/>
    <row r="2788" s="65" customFormat="1" ht="12.75"/>
    <row r="2789" s="65" customFormat="1" ht="12.75"/>
    <row r="2790" s="65" customFormat="1" ht="12.75"/>
    <row r="2791" s="65" customFormat="1" ht="12.75"/>
    <row r="2792" s="65" customFormat="1" ht="12.75"/>
    <row r="2793" s="65" customFormat="1" ht="12.75"/>
    <row r="2794" s="65" customFormat="1" ht="12.75"/>
    <row r="2795" s="65" customFormat="1" ht="12.75"/>
    <row r="2796" s="65" customFormat="1" ht="12.75"/>
    <row r="2797" s="65" customFormat="1" ht="12.75"/>
    <row r="2798" s="65" customFormat="1" ht="12.75"/>
    <row r="2799" s="65" customFormat="1" ht="12.75"/>
    <row r="2800" s="65" customFormat="1" ht="12.75"/>
    <row r="2801" s="65" customFormat="1" ht="12.75"/>
    <row r="2802" s="65" customFormat="1" ht="12.75"/>
    <row r="2803" s="65" customFormat="1" ht="12.75"/>
    <row r="2804" s="65" customFormat="1" ht="12.75"/>
    <row r="2805" s="65" customFormat="1" ht="12.75"/>
    <row r="2806" s="65" customFormat="1" ht="12.75"/>
    <row r="2807" s="65" customFormat="1" ht="12.75"/>
    <row r="2808" s="65" customFormat="1" ht="12.75"/>
    <row r="2809" s="65" customFormat="1" ht="12.75"/>
    <row r="2810" s="65" customFormat="1" ht="12.75"/>
    <row r="2811" s="65" customFormat="1" ht="12.75"/>
    <row r="2812" s="65" customFormat="1" ht="12.75"/>
    <row r="2813" s="65" customFormat="1" ht="12.75"/>
    <row r="2814" s="65" customFormat="1" ht="12.75"/>
    <row r="2815" s="65" customFormat="1" ht="12.75"/>
    <row r="2816" s="65" customFormat="1" ht="12.75"/>
    <row r="2817" s="65" customFormat="1" ht="12.75"/>
    <row r="2818" s="65" customFormat="1" ht="12.75"/>
    <row r="2819" s="65" customFormat="1" ht="12.75"/>
    <row r="2820" s="65" customFormat="1" ht="12.75"/>
    <row r="2821" s="65" customFormat="1" ht="12.75"/>
    <row r="2822" s="65" customFormat="1" ht="12.75"/>
    <row r="2823" s="65" customFormat="1" ht="12.75"/>
    <row r="2824" s="65" customFormat="1" ht="12.75"/>
    <row r="2825" s="65" customFormat="1" ht="12.75"/>
    <row r="2826" s="65" customFormat="1" ht="12.75"/>
    <row r="2827" s="65" customFormat="1" ht="12.75"/>
    <row r="2828" s="65" customFormat="1" ht="12.75"/>
    <row r="2829" s="65" customFormat="1" ht="12.75"/>
    <row r="2830" s="65" customFormat="1" ht="12.75"/>
    <row r="2831" s="65" customFormat="1" ht="12.75"/>
    <row r="2832" s="65" customFormat="1" ht="12.75"/>
    <row r="2833" s="65" customFormat="1" ht="12.75"/>
    <row r="2834" s="65" customFormat="1" ht="12.75"/>
    <row r="2835" s="65" customFormat="1" ht="12.75"/>
    <row r="2836" s="65" customFormat="1" ht="12.75"/>
    <row r="2837" s="65" customFormat="1" ht="12.75"/>
    <row r="2838" s="65" customFormat="1" ht="12.75"/>
    <row r="2839" s="65" customFormat="1" ht="12.75"/>
    <row r="2840" s="65" customFormat="1" ht="12.75"/>
    <row r="2841" s="65" customFormat="1" ht="12.75"/>
    <row r="2842" s="65" customFormat="1" ht="12.75"/>
    <row r="2843" s="65" customFormat="1" ht="12.75"/>
    <row r="2844" s="65" customFormat="1" ht="12.75"/>
    <row r="2845" s="65" customFormat="1" ht="12.75"/>
    <row r="2846" s="65" customFormat="1" ht="12.75"/>
    <row r="2847" s="65" customFormat="1" ht="12.75"/>
    <row r="2848" s="65" customFormat="1" ht="12.75"/>
    <row r="2849" s="65" customFormat="1" ht="12.75"/>
    <row r="2850" s="65" customFormat="1" ht="12.75"/>
    <row r="2851" s="65" customFormat="1" ht="12.75"/>
    <row r="2852" s="65" customFormat="1" ht="12.75"/>
    <row r="2853" s="65" customFormat="1" ht="12.75"/>
    <row r="2854" s="65" customFormat="1" ht="12.75"/>
    <row r="2855" s="65" customFormat="1" ht="12.75"/>
    <row r="2856" s="65" customFormat="1" ht="12.75"/>
    <row r="2857" s="65" customFormat="1" ht="12.75"/>
    <row r="2858" s="65" customFormat="1" ht="12.75"/>
    <row r="2859" s="65" customFormat="1" ht="12.75"/>
    <row r="2860" s="65" customFormat="1" ht="12.75"/>
    <row r="2861" s="65" customFormat="1" ht="12.75"/>
    <row r="2862" s="65" customFormat="1" ht="12.75"/>
    <row r="2863" s="65" customFormat="1" ht="12.75"/>
    <row r="2864" s="65" customFormat="1" ht="12.75"/>
    <row r="2865" s="65" customFormat="1" ht="12.75"/>
    <row r="2866" s="65" customFormat="1" ht="12.75"/>
    <row r="2867" s="65" customFormat="1" ht="12.75"/>
    <row r="2868" s="65" customFormat="1" ht="12.75"/>
    <row r="2869" s="65" customFormat="1" ht="12.75"/>
    <row r="2870" s="65" customFormat="1" ht="12.75"/>
    <row r="2871" s="65" customFormat="1" ht="12.75"/>
    <row r="2872" s="65" customFormat="1" ht="12.75"/>
    <row r="2873" s="65" customFormat="1" ht="12.75"/>
    <row r="2874" s="65" customFormat="1" ht="12.75"/>
    <row r="2875" s="65" customFormat="1" ht="12.75"/>
    <row r="2876" s="65" customFormat="1" ht="12.75"/>
    <row r="2877" s="65" customFormat="1" ht="12.75"/>
    <row r="2878" s="65" customFormat="1" ht="12.75"/>
    <row r="2879" s="65" customFormat="1" ht="12.75"/>
    <row r="2880" s="65" customFormat="1" ht="12.75"/>
    <row r="2881" s="65" customFormat="1" ht="12.75"/>
    <row r="2882" s="65" customFormat="1" ht="12.75"/>
    <row r="2883" s="65" customFormat="1" ht="12.75"/>
    <row r="2884" s="65" customFormat="1" ht="12.75"/>
    <row r="2885" s="65" customFormat="1" ht="12.75"/>
    <row r="2886" s="65" customFormat="1" ht="12.75"/>
    <row r="2887" s="65" customFormat="1" ht="12.75"/>
    <row r="2888" s="65" customFormat="1" ht="12.75"/>
    <row r="2889" s="65" customFormat="1" ht="12.75"/>
    <row r="2890" s="65" customFormat="1" ht="12.75"/>
    <row r="2891" s="65" customFormat="1" ht="12.75"/>
    <row r="2892" s="65" customFormat="1" ht="12.75"/>
    <row r="2893" s="65" customFormat="1" ht="12.75"/>
    <row r="2894" s="65" customFormat="1" ht="12.75"/>
    <row r="2895" s="65" customFormat="1" ht="12.75"/>
    <row r="2896" s="65" customFormat="1" ht="12.75"/>
    <row r="2897" s="65" customFormat="1" ht="12.75"/>
    <row r="2898" s="65" customFormat="1" ht="12.75"/>
    <row r="2899" s="65" customFormat="1" ht="12.75"/>
    <row r="2900" s="65" customFormat="1" ht="12.75"/>
    <row r="2901" s="65" customFormat="1" ht="12.75"/>
    <row r="2902" s="65" customFormat="1" ht="12.75"/>
    <row r="2903" s="65" customFormat="1" ht="12.75"/>
    <row r="2904" s="65" customFormat="1" ht="12.75"/>
    <row r="2905" s="65" customFormat="1" ht="12.75"/>
    <row r="2906" s="65" customFormat="1" ht="12.75"/>
    <row r="2907" s="65" customFormat="1" ht="12.75"/>
    <row r="2908" s="65" customFormat="1" ht="12.75"/>
    <row r="2909" s="65" customFormat="1" ht="12.75"/>
    <row r="2910" s="65" customFormat="1" ht="12.75"/>
    <row r="2911" s="65" customFormat="1" ht="12.75"/>
    <row r="2912" s="65" customFormat="1" ht="12.75"/>
    <row r="2913" s="65" customFormat="1" ht="12.75"/>
    <row r="2914" s="65" customFormat="1" ht="12.75"/>
    <row r="2915" s="65" customFormat="1" ht="12.75"/>
    <row r="2916" s="65" customFormat="1" ht="12.75"/>
    <row r="2917" s="65" customFormat="1" ht="12.75"/>
    <row r="2918" s="65" customFormat="1" ht="12.75"/>
    <row r="2919" s="65" customFormat="1" ht="12.75"/>
    <row r="2920" s="65" customFormat="1" ht="12.75"/>
    <row r="2921" s="65" customFormat="1" ht="12.75"/>
    <row r="2922" s="65" customFormat="1" ht="12.75"/>
    <row r="2923" s="65" customFormat="1" ht="12.75"/>
    <row r="2924" s="65" customFormat="1" ht="12.75"/>
    <row r="2925" s="65" customFormat="1" ht="12.75"/>
    <row r="2926" s="65" customFormat="1" ht="12.75"/>
    <row r="2927" s="65" customFormat="1" ht="12.75"/>
    <row r="2928" s="65" customFormat="1" ht="12.75"/>
    <row r="2929" s="65" customFormat="1" ht="12.75"/>
    <row r="2930" s="65" customFormat="1" ht="12.75"/>
    <row r="2931" s="65" customFormat="1" ht="12.75"/>
    <row r="2932" s="65" customFormat="1" ht="12.75"/>
    <row r="2933" s="65" customFormat="1" ht="12.75"/>
    <row r="2934" s="65" customFormat="1" ht="12.75"/>
    <row r="2935" s="65" customFormat="1" ht="12.75"/>
    <row r="2936" s="65" customFormat="1" ht="12.75"/>
    <row r="2937" s="65" customFormat="1" ht="12.75"/>
    <row r="2938" s="65" customFormat="1" ht="12.75"/>
    <row r="2939" s="65" customFormat="1" ht="12.75"/>
    <row r="2940" s="65" customFormat="1" ht="12.75"/>
    <row r="2941" s="65" customFormat="1" ht="12.75"/>
    <row r="2942" s="65" customFormat="1" ht="12.75"/>
    <row r="2943" s="65" customFormat="1" ht="12.75"/>
    <row r="2944" s="65" customFormat="1" ht="12.75"/>
    <row r="2945" s="65" customFormat="1" ht="12.75"/>
    <row r="2946" s="65" customFormat="1" ht="12.75"/>
    <row r="2947" s="65" customFormat="1" ht="12.75"/>
    <row r="2948" s="65" customFormat="1" ht="12.75"/>
    <row r="2949" s="65" customFormat="1" ht="12.75"/>
    <row r="2950" s="65" customFormat="1" ht="12.75"/>
    <row r="2951" s="65" customFormat="1" ht="12.75"/>
    <row r="2952" s="65" customFormat="1" ht="12.75"/>
    <row r="2953" s="65" customFormat="1" ht="12.75"/>
    <row r="2954" s="65" customFormat="1" ht="12.75"/>
    <row r="2955" s="65" customFormat="1" ht="12.75"/>
    <row r="2956" s="65" customFormat="1" ht="12.75"/>
    <row r="2957" s="65" customFormat="1" ht="12.75"/>
    <row r="2958" s="65" customFormat="1" ht="12.75"/>
    <row r="2959" s="65" customFormat="1" ht="12.75"/>
    <row r="2960" s="65" customFormat="1" ht="12.75"/>
    <row r="2961" s="65" customFormat="1" ht="12.75"/>
    <row r="2962" s="65" customFormat="1" ht="12.75"/>
    <row r="2963" s="65" customFormat="1" ht="12.75"/>
    <row r="2964" s="65" customFormat="1" ht="12.75"/>
    <row r="2965" s="65" customFormat="1" ht="12.75"/>
    <row r="2966" s="65" customFormat="1" ht="12.75"/>
    <row r="2967" s="65" customFormat="1" ht="12.75"/>
    <row r="2968" s="65" customFormat="1" ht="12.75"/>
    <row r="2969" s="65" customFormat="1" ht="12.75"/>
    <row r="2970" s="65" customFormat="1" ht="12.75"/>
    <row r="2971" s="65" customFormat="1" ht="12.75"/>
    <row r="2972" s="65" customFormat="1" ht="12.75"/>
    <row r="2973" s="65" customFormat="1" ht="12.75"/>
    <row r="2974" s="65" customFormat="1" ht="12.75"/>
    <row r="2975" s="65" customFormat="1" ht="12.75"/>
    <row r="2976" s="65" customFormat="1" ht="12.75"/>
    <row r="2977" s="65" customFormat="1" ht="12.75"/>
    <row r="2978" s="65" customFormat="1" ht="12.75"/>
    <row r="2979" s="65" customFormat="1" ht="12.75"/>
    <row r="2980" s="65" customFormat="1" ht="12.75"/>
    <row r="2981" s="65" customFormat="1" ht="12.75"/>
    <row r="2982" s="65" customFormat="1" ht="12.75"/>
    <row r="2983" s="65" customFormat="1" ht="12.75"/>
    <row r="2984" s="65" customFormat="1" ht="12.75"/>
    <row r="2985" s="65" customFormat="1" ht="12.75"/>
    <row r="2986" s="65" customFormat="1" ht="12.75"/>
    <row r="2987" s="65" customFormat="1" ht="12.75"/>
    <row r="2988" s="65" customFormat="1" ht="12.75"/>
    <row r="2989" s="65" customFormat="1" ht="12.75"/>
    <row r="2990" s="65" customFormat="1" ht="12.75"/>
    <row r="2991" s="65" customFormat="1" ht="12.75"/>
    <row r="2992" s="65" customFormat="1" ht="12.75"/>
    <row r="2993" s="65" customFormat="1" ht="12.75"/>
    <row r="2994" s="65" customFormat="1" ht="12.75"/>
    <row r="2995" s="65" customFormat="1" ht="12.75"/>
    <row r="2996" s="65" customFormat="1" ht="12.75"/>
    <row r="2997" s="65" customFormat="1" ht="12.75"/>
    <row r="2998" s="65" customFormat="1" ht="12.75"/>
    <row r="2999" s="65" customFormat="1" ht="12.75"/>
    <row r="3000" s="65" customFormat="1" ht="12.75"/>
    <row r="3001" s="65" customFormat="1" ht="12.75"/>
    <row r="3002" s="65" customFormat="1" ht="12.75"/>
    <row r="3003" s="65" customFormat="1" ht="12.75"/>
    <row r="3004" s="65" customFormat="1" ht="12.75"/>
    <row r="3005" s="65" customFormat="1" ht="12.75"/>
    <row r="3006" s="65" customFormat="1" ht="12.75"/>
    <row r="3007" s="65" customFormat="1" ht="12.75"/>
    <row r="3008" s="65" customFormat="1" ht="12.75"/>
    <row r="3009" s="65" customFormat="1" ht="12.75"/>
    <row r="3010" s="65" customFormat="1" ht="12.75"/>
    <row r="3011" s="65" customFormat="1" ht="12.75"/>
    <row r="3012" s="65" customFormat="1" ht="12.75"/>
    <row r="3013" s="65" customFormat="1" ht="12.75"/>
    <row r="3014" s="65" customFormat="1" ht="12.75"/>
    <row r="3015" s="65" customFormat="1" ht="12.75"/>
    <row r="3016" s="65" customFormat="1" ht="12.75"/>
    <row r="3017" s="65" customFormat="1" ht="12.75"/>
    <row r="3018" s="65" customFormat="1" ht="12.75"/>
    <row r="3019" s="65" customFormat="1" ht="12.75"/>
    <row r="3020" s="65" customFormat="1" ht="12.75"/>
    <row r="3021" s="65" customFormat="1" ht="12.75"/>
    <row r="3022" s="65" customFormat="1" ht="12.75"/>
    <row r="3023" s="65" customFormat="1" ht="12.75"/>
    <row r="3024" s="65" customFormat="1" ht="12.75"/>
    <row r="3025" s="65" customFormat="1" ht="12.75"/>
    <row r="3026" s="65" customFormat="1" ht="12.75"/>
    <row r="3027" s="65" customFormat="1" ht="12.75"/>
    <row r="3028" s="65" customFormat="1" ht="12.75"/>
    <row r="3029" s="65" customFormat="1" ht="12.75"/>
    <row r="3030" s="65" customFormat="1" ht="12.75"/>
    <row r="3031" s="65" customFormat="1" ht="12.75"/>
    <row r="3032" s="65" customFormat="1" ht="12.75"/>
    <row r="3033" s="65" customFormat="1" ht="12.75"/>
    <row r="3034" s="65" customFormat="1" ht="12.75"/>
    <row r="3035" s="65" customFormat="1" ht="12.75"/>
    <row r="3036" s="65" customFormat="1" ht="12.75"/>
    <row r="3037" s="65" customFormat="1" ht="12.75"/>
    <row r="3038" s="65" customFormat="1" ht="12.75"/>
    <row r="3039" s="65" customFormat="1" ht="12.75"/>
    <row r="3040" s="65" customFormat="1" ht="12.75"/>
    <row r="3041" s="65" customFormat="1" ht="12.75"/>
    <row r="3042" s="65" customFormat="1" ht="12.75"/>
    <row r="3043" s="65" customFormat="1" ht="12.75"/>
    <row r="3044" s="65" customFormat="1" ht="12.75"/>
    <row r="3045" s="65" customFormat="1" ht="12.75"/>
    <row r="3046" s="65" customFormat="1" ht="12.75"/>
    <row r="3047" s="65" customFormat="1" ht="12.75"/>
    <row r="3048" s="65" customFormat="1" ht="12.75"/>
    <row r="3049" s="65" customFormat="1" ht="12.75"/>
    <row r="3050" s="65" customFormat="1" ht="12.75"/>
    <row r="3051" s="65" customFormat="1" ht="12.75"/>
    <row r="3052" s="65" customFormat="1" ht="12.75"/>
    <row r="3053" s="65" customFormat="1" ht="12.75"/>
    <row r="3054" s="65" customFormat="1" ht="12.75"/>
    <row r="3055" s="65" customFormat="1" ht="12.75"/>
    <row r="3056" s="65" customFormat="1" ht="12.75"/>
    <row r="3057" s="65" customFormat="1" ht="12.75"/>
    <row r="3058" s="65" customFormat="1" ht="12.75"/>
    <row r="3059" s="65" customFormat="1" ht="12.75"/>
    <row r="3060" s="65" customFormat="1" ht="12.75"/>
    <row r="3061" s="65" customFormat="1" ht="12.75"/>
    <row r="3062" s="65" customFormat="1" ht="12.75"/>
    <row r="3063" s="65" customFormat="1" ht="12.75"/>
    <row r="3064" s="65" customFormat="1" ht="12.75"/>
    <row r="3065" s="65" customFormat="1" ht="12.75"/>
    <row r="3066" s="65" customFormat="1" ht="12.75"/>
    <row r="3067" s="65" customFormat="1" ht="12.75"/>
    <row r="3068" s="65" customFormat="1" ht="12.75"/>
    <row r="3069" s="65" customFormat="1" ht="12.75"/>
    <row r="3070" s="65" customFormat="1" ht="12.75"/>
    <row r="3071" s="65" customFormat="1" ht="12.75"/>
    <row r="3072" s="65" customFormat="1" ht="12.75"/>
    <row r="3073" s="65" customFormat="1" ht="12.75"/>
    <row r="3074" s="65" customFormat="1" ht="12.75"/>
    <row r="3075" s="65" customFormat="1" ht="12.75"/>
    <row r="3076" s="65" customFormat="1" ht="12.75"/>
    <row r="3077" s="65" customFormat="1" ht="12.75"/>
    <row r="3078" s="65" customFormat="1" ht="12.75"/>
    <row r="3079" s="65" customFormat="1" ht="12.75"/>
    <row r="3080" s="65" customFormat="1" ht="12.75"/>
    <row r="3081" s="65" customFormat="1" ht="12.75"/>
    <row r="3082" s="65" customFormat="1" ht="12.75"/>
    <row r="3083" s="65" customFormat="1" ht="12.75"/>
    <row r="3084" s="65" customFormat="1" ht="12.75"/>
    <row r="3085" s="65" customFormat="1" ht="12.75"/>
    <row r="3086" s="65" customFormat="1" ht="12.75"/>
    <row r="3087" s="65" customFormat="1" ht="12.75"/>
    <row r="3088" s="65" customFormat="1" ht="12.75"/>
    <row r="3089" s="65" customFormat="1" ht="12.75"/>
    <row r="3090" s="65" customFormat="1" ht="12.75"/>
    <row r="3091" s="65" customFormat="1" ht="12.75"/>
    <row r="3092" s="65" customFormat="1" ht="12.75"/>
    <row r="3093" s="65" customFormat="1" ht="12.75"/>
    <row r="3094" s="65" customFormat="1" ht="12.75"/>
    <row r="3095" s="65" customFormat="1" ht="12.75"/>
    <row r="3096" s="65" customFormat="1" ht="12.75"/>
    <row r="3097" s="65" customFormat="1" ht="12.75"/>
    <row r="3098" s="65" customFormat="1" ht="12.75"/>
    <row r="3099" s="65" customFormat="1" ht="12.75"/>
    <row r="3100" s="65" customFormat="1" ht="12.75"/>
    <row r="3101" s="65" customFormat="1" ht="12.75"/>
    <row r="3102" s="65" customFormat="1" ht="12.75"/>
    <row r="3103" s="65" customFormat="1" ht="12.75"/>
    <row r="3104" s="65" customFormat="1" ht="12.75"/>
    <row r="3105" s="65" customFormat="1" ht="12.75"/>
    <row r="3106" s="65" customFormat="1" ht="12.75"/>
    <row r="3107" s="65" customFormat="1" ht="12.75"/>
    <row r="3108" s="65" customFormat="1" ht="12.75"/>
    <row r="3109" s="65" customFormat="1" ht="12.75"/>
    <row r="3110" s="65" customFormat="1" ht="12.75"/>
    <row r="3111" s="65" customFormat="1" ht="12.75"/>
    <row r="3112" s="65" customFormat="1" ht="12.75"/>
    <row r="3113" s="65" customFormat="1" ht="12.75"/>
    <row r="3114" s="65" customFormat="1" ht="12.75"/>
    <row r="3115" s="65" customFormat="1" ht="12.75"/>
    <row r="3116" s="65" customFormat="1" ht="12.75"/>
    <row r="3117" s="65" customFormat="1" ht="12.75"/>
    <row r="3118" s="65" customFormat="1" ht="12.75"/>
    <row r="3119" s="65" customFormat="1" ht="12.75"/>
    <row r="3120" s="65" customFormat="1" ht="12.75"/>
    <row r="3121" s="65" customFormat="1" ht="12.75"/>
    <row r="3122" s="65" customFormat="1" ht="12.75"/>
    <row r="3123" s="65" customFormat="1" ht="12.75"/>
    <row r="3124" s="65" customFormat="1" ht="12.75"/>
    <row r="3125" s="65" customFormat="1" ht="12.75"/>
    <row r="3126" s="65" customFormat="1" ht="12.75"/>
    <row r="3127" s="65" customFormat="1" ht="12.75"/>
    <row r="3128" s="65" customFormat="1" ht="12.75"/>
    <row r="3129" s="65" customFormat="1" ht="12.75"/>
    <row r="3130" s="65" customFormat="1" ht="12.75"/>
    <row r="3131" s="65" customFormat="1" ht="12.75"/>
    <row r="3132" s="65" customFormat="1" ht="12.75"/>
    <row r="3133" s="65" customFormat="1" ht="12.75"/>
    <row r="3134" s="65" customFormat="1" ht="12.75"/>
    <row r="3135" s="65" customFormat="1" ht="12.75"/>
    <row r="3136" s="65" customFormat="1" ht="12.75"/>
    <row r="3137" s="65" customFormat="1" ht="12.75"/>
    <row r="3138" s="65" customFormat="1" ht="12.75"/>
    <row r="3139" s="65" customFormat="1" ht="12.75"/>
    <row r="3140" s="65" customFormat="1" ht="12.75"/>
    <row r="3141" s="65" customFormat="1" ht="12.75"/>
    <row r="3142" s="65" customFormat="1" ht="12.75"/>
    <row r="3143" s="65" customFormat="1" ht="12.75"/>
    <row r="3144" s="65" customFormat="1" ht="12.75"/>
    <row r="3145" s="65" customFormat="1" ht="12.75"/>
    <row r="3146" s="65" customFormat="1" ht="12.75"/>
    <row r="3147" s="65" customFormat="1" ht="12.75"/>
    <row r="3148" s="65" customFormat="1" ht="12.75"/>
    <row r="3149" s="65" customFormat="1" ht="12.75"/>
    <row r="3150" s="65" customFormat="1" ht="12.75"/>
    <row r="3151" s="65" customFormat="1" ht="12.75"/>
    <row r="3152" s="65" customFormat="1" ht="12.75"/>
    <row r="3153" s="65" customFormat="1" ht="12.75"/>
    <row r="3154" s="65" customFormat="1" ht="12.75"/>
    <row r="3155" s="65" customFormat="1" ht="12.75"/>
    <row r="3156" s="65" customFormat="1" ht="12.75"/>
    <row r="3157" s="65" customFormat="1" ht="12.75"/>
    <row r="3158" s="65" customFormat="1" ht="12.75"/>
    <row r="3159" s="65" customFormat="1" ht="12.75"/>
    <row r="3160" s="65" customFormat="1" ht="12.75"/>
    <row r="3161" s="65" customFormat="1" ht="12.75"/>
    <row r="3162" s="65" customFormat="1" ht="12.75"/>
    <row r="3163" s="65" customFormat="1" ht="12.75"/>
    <row r="3164" s="65" customFormat="1" ht="12.75"/>
    <row r="3165" s="65" customFormat="1" ht="12.75"/>
    <row r="3166" s="65" customFormat="1" ht="12.75"/>
    <row r="3167" s="65" customFormat="1" ht="12.75"/>
    <row r="3168" s="65" customFormat="1" ht="12.75"/>
    <row r="3169" s="65" customFormat="1" ht="12.75"/>
    <row r="3170" s="65" customFormat="1" ht="12.75"/>
    <row r="3171" s="65" customFormat="1" ht="12.75"/>
    <row r="3172" s="65" customFormat="1" ht="12.75"/>
    <row r="3173" s="65" customFormat="1" ht="12.75"/>
    <row r="3174" s="65" customFormat="1" ht="12.75"/>
    <row r="3175" s="65" customFormat="1" ht="12.75"/>
    <row r="3176" s="65" customFormat="1" ht="12.75"/>
    <row r="3177" s="65" customFormat="1" ht="12.75"/>
    <row r="3178" s="65" customFormat="1" ht="12.75"/>
    <row r="3179" s="65" customFormat="1" ht="12.75"/>
    <row r="3180" s="65" customFormat="1" ht="12.75"/>
    <row r="3181" s="65" customFormat="1" ht="12.75"/>
    <row r="3182" s="65" customFormat="1" ht="12.75"/>
    <row r="3183" s="65" customFormat="1" ht="12.75"/>
    <row r="3184" s="65" customFormat="1" ht="12.75"/>
    <row r="3185" s="65" customFormat="1" ht="12.75"/>
    <row r="3186" s="65" customFormat="1" ht="12.75"/>
    <row r="3187" s="65" customFormat="1" ht="12.75"/>
    <row r="3188" s="65" customFormat="1" ht="12.75"/>
    <row r="3189" s="65" customFormat="1" ht="12.75"/>
    <row r="3190" s="65" customFormat="1" ht="12.75"/>
    <row r="3191" s="65" customFormat="1" ht="12.75"/>
    <row r="3192" s="65" customFormat="1" ht="12.75"/>
    <row r="3193" s="65" customFormat="1" ht="12.75"/>
    <row r="3194" s="65" customFormat="1" ht="12.75"/>
    <row r="3195" s="65" customFormat="1" ht="12.75"/>
    <row r="3196" s="65" customFormat="1" ht="12.75"/>
    <row r="3197" s="65" customFormat="1" ht="12.75"/>
    <row r="3198" s="65" customFormat="1" ht="12.75"/>
    <row r="3199" s="65" customFormat="1" ht="12.75"/>
    <row r="3200" s="65" customFormat="1" ht="12.75"/>
    <row r="3201" s="65" customFormat="1" ht="12.75"/>
    <row r="3202" s="65" customFormat="1" ht="12.75"/>
    <row r="3203" s="65" customFormat="1" ht="12.75"/>
    <row r="3204" s="65" customFormat="1" ht="12.75"/>
    <row r="3205" s="65" customFormat="1" ht="12.75"/>
    <row r="3206" s="65" customFormat="1" ht="12.75"/>
    <row r="3207" s="65" customFormat="1" ht="12.75"/>
    <row r="3208" s="65" customFormat="1" ht="12.75"/>
    <row r="3209" s="65" customFormat="1" ht="12.75"/>
    <row r="3210" s="65" customFormat="1" ht="12.75"/>
    <row r="3211" s="65" customFormat="1" ht="12.75"/>
    <row r="3212" s="65" customFormat="1" ht="12.75"/>
    <row r="3213" s="65" customFormat="1" ht="12.75"/>
    <row r="3214" s="65" customFormat="1" ht="12.75"/>
    <row r="3215" s="65" customFormat="1" ht="12.75"/>
    <row r="3216" s="65" customFormat="1" ht="12.75"/>
    <row r="3217" s="65" customFormat="1" ht="12.75"/>
    <row r="3218" s="65" customFormat="1" ht="12.75"/>
    <row r="3219" s="65" customFormat="1" ht="12.75"/>
    <row r="3220" s="65" customFormat="1" ht="12.75"/>
    <row r="3221" s="65" customFormat="1" ht="12.75"/>
    <row r="3222" s="65" customFormat="1" ht="12.75"/>
    <row r="3223" s="65" customFormat="1" ht="12.75"/>
    <row r="3224" s="65" customFormat="1" ht="12.75"/>
    <row r="3225" s="65" customFormat="1" ht="12.75"/>
    <row r="3226" s="65" customFormat="1" ht="12.75"/>
    <row r="3227" s="65" customFormat="1" ht="12.75"/>
    <row r="3228" s="65" customFormat="1" ht="12.75"/>
    <row r="3229" s="65" customFormat="1" ht="12.75"/>
    <row r="3230" s="65" customFormat="1" ht="12.75"/>
    <row r="3231" s="65" customFormat="1" ht="12.75"/>
    <row r="3232" s="65" customFormat="1" ht="12.75"/>
    <row r="3233" s="65" customFormat="1" ht="12.75"/>
    <row r="3234" s="65" customFormat="1" ht="12.75"/>
    <row r="3235" s="65" customFormat="1" ht="12.75"/>
    <row r="3236" s="65" customFormat="1" ht="12.75"/>
    <row r="3237" s="65" customFormat="1" ht="12.75"/>
    <row r="3238" s="65" customFormat="1" ht="12.75"/>
    <row r="3239" s="65" customFormat="1" ht="12.75"/>
    <row r="3240" s="65" customFormat="1" ht="12.75"/>
    <row r="3241" s="65" customFormat="1" ht="12.75"/>
    <row r="3242" s="65" customFormat="1" ht="12.75"/>
    <row r="3243" s="65" customFormat="1" ht="12.75"/>
    <row r="3244" s="65" customFormat="1" ht="12.75"/>
    <row r="3245" s="65" customFormat="1" ht="12.75"/>
    <row r="3246" s="65" customFormat="1" ht="12.75"/>
    <row r="3247" s="65" customFormat="1" ht="12.75"/>
    <row r="3248" s="65" customFormat="1" ht="12.75"/>
    <row r="3249" s="65" customFormat="1" ht="12.75"/>
    <row r="3250" s="65" customFormat="1" ht="12.75"/>
    <row r="3251" s="65" customFormat="1" ht="12.75"/>
    <row r="3252" s="65" customFormat="1" ht="12.75"/>
    <row r="3253" s="65" customFormat="1" ht="12.75"/>
    <row r="3254" s="65" customFormat="1" ht="12.75"/>
    <row r="3255" s="65" customFormat="1" ht="12.75"/>
    <row r="3256" s="65" customFormat="1" ht="12.75"/>
    <row r="3257" s="65" customFormat="1" ht="12.75"/>
    <row r="3258" s="65" customFormat="1" ht="12.75"/>
    <row r="3259" s="65" customFormat="1" ht="12.75"/>
    <row r="3260" s="65" customFormat="1" ht="12.75"/>
    <row r="3261" s="65" customFormat="1" ht="12.75"/>
    <row r="3262" s="65" customFormat="1" ht="12.75"/>
    <row r="3263" s="65" customFormat="1" ht="12.75"/>
    <row r="3264" s="65" customFormat="1" ht="12.75"/>
    <row r="3265" s="65" customFormat="1" ht="12.75"/>
    <row r="3266" s="65" customFormat="1" ht="12.75"/>
    <row r="3267" s="65" customFormat="1" ht="12.75"/>
    <row r="3268" s="65" customFormat="1" ht="12.75"/>
    <row r="3269" s="65" customFormat="1" ht="12.75"/>
    <row r="3270" s="65" customFormat="1" ht="12.75"/>
    <row r="3271" s="65" customFormat="1" ht="12.75"/>
    <row r="3272" s="65" customFormat="1" ht="12.75"/>
    <row r="3273" s="65" customFormat="1" ht="12.75"/>
    <row r="3274" s="65" customFormat="1" ht="12.75"/>
    <row r="3275" s="65" customFormat="1" ht="12.75"/>
    <row r="3276" s="65" customFormat="1" ht="12.75"/>
    <row r="3277" s="65" customFormat="1" ht="12.75"/>
    <row r="3278" s="65" customFormat="1" ht="12.75"/>
    <row r="3279" s="65" customFormat="1" ht="12.75"/>
    <row r="3280" s="65" customFormat="1" ht="12.75"/>
    <row r="3281" s="65" customFormat="1" ht="12.75"/>
    <row r="3282" s="65" customFormat="1" ht="12.75"/>
    <row r="3283" s="65" customFormat="1" ht="12.75"/>
    <row r="3284" s="65" customFormat="1" ht="12.75"/>
    <row r="3285" s="65" customFormat="1" ht="12.75"/>
    <row r="3286" s="65" customFormat="1" ht="12.75"/>
    <row r="3287" s="65" customFormat="1" ht="12.75"/>
    <row r="3288" s="65" customFormat="1" ht="12.75"/>
    <row r="3289" s="65" customFormat="1" ht="12.75"/>
    <row r="3290" s="65" customFormat="1" ht="12.75"/>
    <row r="3291" s="65" customFormat="1" ht="12.75"/>
    <row r="3292" s="65" customFormat="1" ht="12.75"/>
    <row r="3293" s="65" customFormat="1" ht="12.75"/>
    <row r="3294" s="65" customFormat="1" ht="12.75"/>
    <row r="3295" s="65" customFormat="1" ht="12.75"/>
    <row r="3296" s="65" customFormat="1" ht="12.75"/>
    <row r="3297" s="65" customFormat="1" ht="12.75"/>
    <row r="3298" s="65" customFormat="1" ht="12.75"/>
    <row r="3299" s="65" customFormat="1" ht="12.75"/>
    <row r="3300" s="65" customFormat="1" ht="12.75"/>
    <row r="3301" s="65" customFormat="1" ht="12.75"/>
    <row r="3302" s="65" customFormat="1" ht="12.75"/>
    <row r="3303" s="65" customFormat="1" ht="12.75"/>
    <row r="3304" s="65" customFormat="1" ht="12.75"/>
    <row r="3305" s="65" customFormat="1" ht="12.75"/>
    <row r="3306" s="65" customFormat="1" ht="12.75"/>
    <row r="3307" s="65" customFormat="1" ht="12.75"/>
    <row r="3308" s="65" customFormat="1" ht="12.75"/>
    <row r="3309" s="65" customFormat="1" ht="12.75"/>
    <row r="3310" s="65" customFormat="1" ht="12.75"/>
    <row r="3311" s="65" customFormat="1" ht="12.75"/>
    <row r="3312" s="65" customFormat="1" ht="12.75"/>
    <row r="3313" s="65" customFormat="1" ht="12.75"/>
    <row r="3314" s="65" customFormat="1" ht="12.75"/>
    <row r="3315" s="65" customFormat="1" ht="12.75"/>
    <row r="3316" s="65" customFormat="1" ht="12.75"/>
    <row r="3317" s="65" customFormat="1" ht="12.75"/>
    <row r="3318" s="65" customFormat="1" ht="12.75"/>
    <row r="3319" s="65" customFormat="1" ht="12.75"/>
    <row r="3320" s="65" customFormat="1" ht="12.75"/>
    <row r="3321" s="65" customFormat="1" ht="12.75"/>
    <row r="3322" s="65" customFormat="1" ht="12.75"/>
    <row r="3323" s="65" customFormat="1" ht="12.75"/>
    <row r="3324" s="65" customFormat="1" ht="12.75"/>
    <row r="3325" s="65" customFormat="1" ht="12.75"/>
    <row r="3326" s="65" customFormat="1" ht="12.75"/>
    <row r="3327" s="65" customFormat="1" ht="12.75"/>
    <row r="3328" s="65" customFormat="1" ht="12.75"/>
    <row r="3329" s="65" customFormat="1" ht="12.75"/>
    <row r="3330" s="65" customFormat="1" ht="12.75"/>
    <row r="3331" s="65" customFormat="1" ht="12.75"/>
    <row r="3332" s="65" customFormat="1" ht="12.75"/>
    <row r="3333" s="65" customFormat="1" ht="12.75"/>
    <row r="3334" s="65" customFormat="1" ht="12.75"/>
    <row r="3335" s="65" customFormat="1" ht="12.75"/>
    <row r="3336" s="65" customFormat="1" ht="12.75"/>
    <row r="3337" s="65" customFormat="1" ht="12.75"/>
    <row r="3338" s="65" customFormat="1" ht="12.75"/>
    <row r="3339" s="65" customFormat="1" ht="12.75"/>
    <row r="3340" s="65" customFormat="1" ht="12.75"/>
    <row r="3341" s="65" customFormat="1" ht="12.75"/>
    <row r="3342" s="65" customFormat="1" ht="12.75"/>
    <row r="3343" s="65" customFormat="1" ht="12.75"/>
    <row r="3344" s="65" customFormat="1" ht="12.75"/>
    <row r="3345" s="65" customFormat="1" ht="12.75"/>
    <row r="3346" s="65" customFormat="1" ht="12.75"/>
    <row r="3347" s="65" customFormat="1" ht="12.75"/>
    <row r="3348" s="65" customFormat="1" ht="12.75"/>
    <row r="3349" s="65" customFormat="1" ht="12.75"/>
    <row r="3350" s="65" customFormat="1" ht="12.75"/>
    <row r="3351" s="65" customFormat="1" ht="12.75"/>
    <row r="3352" s="65" customFormat="1" ht="12.75"/>
    <row r="3353" s="65" customFormat="1" ht="12.75"/>
    <row r="3354" s="65" customFormat="1" ht="12.75"/>
    <row r="3355" s="65" customFormat="1" ht="12.75"/>
    <row r="3356" s="65" customFormat="1" ht="12.75"/>
    <row r="3357" s="65" customFormat="1" ht="12.75"/>
    <row r="3358" s="65" customFormat="1" ht="12.75"/>
    <row r="3359" s="65" customFormat="1" ht="12.75"/>
    <row r="3360" s="65" customFormat="1" ht="12.75"/>
    <row r="3361" s="65" customFormat="1" ht="12.75"/>
    <row r="3362" s="65" customFormat="1" ht="12.75"/>
    <row r="3363" s="65" customFormat="1" ht="12.75"/>
    <row r="3364" s="65" customFormat="1" ht="12.75"/>
    <row r="3365" s="65" customFormat="1" ht="12.75"/>
    <row r="3366" s="65" customFormat="1" ht="12.75"/>
    <row r="3367" s="65" customFormat="1" ht="12.75"/>
    <row r="3368" s="65" customFormat="1" ht="12.75"/>
    <row r="3369" s="65" customFormat="1" ht="12.75"/>
    <row r="3370" s="65" customFormat="1" ht="12.75"/>
    <row r="3371" s="65" customFormat="1" ht="12.75"/>
    <row r="3372" s="65" customFormat="1" ht="12.75"/>
    <row r="3373" s="65" customFormat="1" ht="12.75"/>
    <row r="3374" s="65" customFormat="1" ht="12.75"/>
    <row r="3375" s="65" customFormat="1" ht="12.75"/>
    <row r="3376" s="65" customFormat="1" ht="12.75"/>
    <row r="3377" s="65" customFormat="1" ht="12.75"/>
    <row r="3378" s="65" customFormat="1" ht="12.75"/>
    <row r="3379" s="65" customFormat="1" ht="12.75"/>
    <row r="3380" s="65" customFormat="1" ht="12.75"/>
    <row r="3381" s="65" customFormat="1" ht="12.75"/>
    <row r="3382" s="65" customFormat="1" ht="12.75"/>
    <row r="3383" s="65" customFormat="1" ht="12.75"/>
    <row r="3384" s="65" customFormat="1" ht="12.75"/>
    <row r="3385" s="65" customFormat="1" ht="12.75"/>
    <row r="3386" s="65" customFormat="1" ht="12.75"/>
    <row r="3387" s="65" customFormat="1" ht="12.75"/>
    <row r="3388" s="65" customFormat="1" ht="12.75"/>
    <row r="3389" s="65" customFormat="1" ht="12.75"/>
    <row r="3390" s="65" customFormat="1" ht="12.75"/>
    <row r="3391" s="65" customFormat="1" ht="12.75"/>
    <row r="3392" s="65" customFormat="1" ht="12.75"/>
    <row r="3393" s="65" customFormat="1" ht="12.75"/>
    <row r="3394" s="65" customFormat="1" ht="12.75"/>
    <row r="3395" s="65" customFormat="1" ht="12.75"/>
    <row r="3396" s="65" customFormat="1" ht="12.75"/>
    <row r="3397" s="65" customFormat="1" ht="12.75"/>
    <row r="3398" s="65" customFormat="1" ht="12.75"/>
    <row r="3399" s="65" customFormat="1" ht="12.75"/>
    <row r="3400" s="65" customFormat="1" ht="12.75"/>
    <row r="3401" s="65" customFormat="1" ht="12.75"/>
    <row r="3402" s="65" customFormat="1" ht="12.75"/>
    <row r="3403" s="65" customFormat="1" ht="12.75"/>
    <row r="3404" s="65" customFormat="1" ht="12.75"/>
    <row r="3405" s="65" customFormat="1" ht="12.75"/>
    <row r="3406" s="65" customFormat="1" ht="12.75"/>
    <row r="3407" s="65" customFormat="1" ht="12.75"/>
    <row r="3408" s="65" customFormat="1" ht="12.75"/>
    <row r="3409" s="65" customFormat="1" ht="12.75"/>
    <row r="3410" s="65" customFormat="1" ht="12.75"/>
    <row r="3411" s="65" customFormat="1" ht="12.75"/>
    <row r="3412" s="65" customFormat="1" ht="12.75"/>
    <row r="3413" s="65" customFormat="1" ht="12.75"/>
    <row r="3414" s="65" customFormat="1" ht="12.75"/>
    <row r="3415" s="65" customFormat="1" ht="12.75"/>
    <row r="3416" s="65" customFormat="1" ht="12.75"/>
    <row r="3417" s="65" customFormat="1" ht="12.75"/>
    <row r="3418" s="65" customFormat="1" ht="12.75"/>
    <row r="3419" s="65" customFormat="1" ht="12.75"/>
    <row r="3420" s="65" customFormat="1" ht="12.75"/>
    <row r="3421" s="65" customFormat="1" ht="12.75"/>
    <row r="3422" s="65" customFormat="1" ht="12.75"/>
    <row r="3423" s="65" customFormat="1" ht="12.75"/>
    <row r="3424" s="65" customFormat="1" ht="12.75"/>
    <row r="3425" s="65" customFormat="1" ht="12.75"/>
    <row r="3426" s="65" customFormat="1" ht="12.75"/>
    <row r="3427" s="65" customFormat="1" ht="12.75"/>
    <row r="3428" s="65" customFormat="1" ht="12.75"/>
    <row r="3429" s="65" customFormat="1" ht="12.75"/>
    <row r="3430" s="65" customFormat="1" ht="12.75"/>
    <row r="3431" s="65" customFormat="1" ht="12.75"/>
    <row r="3432" s="65" customFormat="1" ht="12.75"/>
    <row r="3433" s="65" customFormat="1" ht="12.75"/>
    <row r="3434" s="65" customFormat="1" ht="12.75"/>
    <row r="3435" s="65" customFormat="1" ht="12.75"/>
    <row r="3436" s="65" customFormat="1" ht="12.75"/>
    <row r="3437" s="65" customFormat="1" ht="12.75"/>
    <row r="3438" s="65" customFormat="1" ht="12.75"/>
    <row r="3439" s="65" customFormat="1" ht="12.75"/>
    <row r="3440" s="65" customFormat="1" ht="12.75"/>
    <row r="3441" s="65" customFormat="1" ht="12.75"/>
    <row r="3442" s="65" customFormat="1" ht="12.75"/>
    <row r="3443" s="65" customFormat="1" ht="12.75"/>
    <row r="3444" s="65" customFormat="1" ht="12.75"/>
    <row r="3445" s="65" customFormat="1" ht="12.75"/>
    <row r="3446" s="65" customFormat="1" ht="12.75"/>
    <row r="3447" s="65" customFormat="1" ht="12.75"/>
    <row r="3448" s="65" customFormat="1" ht="12.75"/>
    <row r="3449" s="65" customFormat="1" ht="12.75"/>
    <row r="3450" s="65" customFormat="1" ht="12.75"/>
    <row r="3451" s="65" customFormat="1" ht="12.75"/>
    <row r="3452" s="65" customFormat="1" ht="12.75"/>
    <row r="3453" s="65" customFormat="1" ht="12.75"/>
    <row r="3454" s="65" customFormat="1" ht="12.75"/>
    <row r="3455" s="65" customFormat="1" ht="12.75"/>
    <row r="3456" s="65" customFormat="1" ht="12.75"/>
    <row r="3457" s="65" customFormat="1" ht="12.75"/>
    <row r="3458" s="65" customFormat="1" ht="12.75"/>
    <row r="3459" s="65" customFormat="1" ht="12.75"/>
    <row r="3460" s="65" customFormat="1" ht="12.75"/>
    <row r="3461" s="65" customFormat="1" ht="12.75"/>
    <row r="3462" s="65" customFormat="1" ht="12.75"/>
    <row r="3463" s="65" customFormat="1" ht="12.75"/>
    <row r="3464" s="65" customFormat="1" ht="12.75"/>
    <row r="3465" s="65" customFormat="1" ht="12.75"/>
    <row r="3466" s="65" customFormat="1" ht="12.75"/>
    <row r="3467" s="65" customFormat="1" ht="12.75"/>
    <row r="3468" s="65" customFormat="1" ht="12.75"/>
    <row r="3469" s="65" customFormat="1" ht="12.75"/>
    <row r="3470" s="65" customFormat="1" ht="12.75"/>
    <row r="3471" s="65" customFormat="1" ht="12.75"/>
    <row r="3472" s="65" customFormat="1" ht="12.75"/>
    <row r="3473" s="65" customFormat="1" ht="12.75"/>
    <row r="3474" s="65" customFormat="1" ht="12.75"/>
    <row r="3475" s="65" customFormat="1" ht="12.75"/>
    <row r="3476" s="65" customFormat="1" ht="12.75"/>
    <row r="3477" s="65" customFormat="1" ht="12.75"/>
    <row r="3478" s="65" customFormat="1" ht="12.75"/>
    <row r="3479" s="65" customFormat="1" ht="12.75"/>
    <row r="3480" s="65" customFormat="1" ht="12.75"/>
    <row r="3481" s="65" customFormat="1" ht="12.75"/>
    <row r="3482" s="65" customFormat="1" ht="12.75"/>
    <row r="3483" s="65" customFormat="1" ht="12.75"/>
    <row r="3484" s="65" customFormat="1" ht="12.75"/>
    <row r="3485" s="65" customFormat="1" ht="12.75"/>
    <row r="3486" s="65" customFormat="1" ht="12.75"/>
    <row r="3487" s="65" customFormat="1" ht="12.75"/>
    <row r="3488" s="65" customFormat="1" ht="12.75"/>
    <row r="3489" s="65" customFormat="1" ht="12.75"/>
    <row r="3490" s="65" customFormat="1" ht="12.75"/>
    <row r="3491" s="65" customFormat="1" ht="12.75"/>
    <row r="3492" s="65" customFormat="1" ht="12.75"/>
    <row r="3493" s="65" customFormat="1" ht="12.75"/>
    <row r="3494" s="65" customFormat="1" ht="12.75"/>
    <row r="3495" s="65" customFormat="1" ht="12.75"/>
    <row r="3496" s="65" customFormat="1" ht="12.75"/>
    <row r="3497" s="65" customFormat="1" ht="12.75"/>
    <row r="3498" s="65" customFormat="1" ht="12.75"/>
    <row r="3499" s="65" customFormat="1" ht="12.75"/>
    <row r="3500" s="65" customFormat="1" ht="12.75"/>
    <row r="3501" s="65" customFormat="1" ht="12.75"/>
    <row r="3502" s="65" customFormat="1" ht="12.75"/>
    <row r="3503" s="65" customFormat="1" ht="12.75"/>
    <row r="3504" s="65" customFormat="1" ht="12.75"/>
    <row r="3505" s="65" customFormat="1" ht="12.75"/>
    <row r="3506" s="65" customFormat="1" ht="12.75"/>
    <row r="3507" s="65" customFormat="1" ht="12.75"/>
    <row r="3508" s="65" customFormat="1" ht="12.75"/>
    <row r="3509" s="65" customFormat="1" ht="12.75"/>
    <row r="3510" s="65" customFormat="1" ht="12.75"/>
    <row r="3511" s="65" customFormat="1" ht="12.75"/>
    <row r="3512" s="65" customFormat="1" ht="12.75"/>
    <row r="3513" s="65" customFormat="1" ht="12.75"/>
    <row r="3514" s="65" customFormat="1" ht="12.75"/>
    <row r="3515" s="65" customFormat="1" ht="12.75"/>
    <row r="3516" s="65" customFormat="1" ht="12.75"/>
    <row r="3517" s="65" customFormat="1" ht="12.75"/>
    <row r="3518" s="65" customFormat="1" ht="12.75"/>
    <row r="3519" s="65" customFormat="1" ht="12.75"/>
    <row r="3520" s="65" customFormat="1" ht="12.75"/>
    <row r="3521" s="65" customFormat="1" ht="12.75"/>
    <row r="3522" s="65" customFormat="1" ht="12.75"/>
    <row r="3523" s="65" customFormat="1" ht="12.75"/>
    <row r="3524" s="65" customFormat="1" ht="12.75"/>
    <row r="3525" s="65" customFormat="1" ht="12.75"/>
    <row r="3526" s="65" customFormat="1" ht="12.75"/>
    <row r="3527" s="65" customFormat="1" ht="12.75"/>
    <row r="3528" s="65" customFormat="1" ht="12.75"/>
    <row r="3529" s="65" customFormat="1" ht="12.75"/>
    <row r="3530" s="65" customFormat="1" ht="12.75"/>
    <row r="3531" s="65" customFormat="1" ht="12.75"/>
    <row r="3532" s="65" customFormat="1" ht="12.75"/>
    <row r="3533" s="65" customFormat="1" ht="12.75"/>
    <row r="3534" s="65" customFormat="1" ht="12.75"/>
    <row r="3535" s="65" customFormat="1" ht="12.75"/>
    <row r="3536" s="65" customFormat="1" ht="12.75"/>
    <row r="3537" s="65" customFormat="1" ht="12.75"/>
    <row r="3538" s="65" customFormat="1" ht="12.75"/>
    <row r="3539" s="65" customFormat="1" ht="12.75"/>
    <row r="3540" s="65" customFormat="1" ht="12.75"/>
    <row r="3541" s="65" customFormat="1" ht="12.75"/>
    <row r="3542" s="65" customFormat="1" ht="12.75"/>
    <row r="3543" s="65" customFormat="1" ht="12.75"/>
    <row r="3544" s="65" customFormat="1" ht="12.75"/>
    <row r="3545" s="65" customFormat="1" ht="12.75"/>
    <row r="3546" s="65" customFormat="1" ht="12.75"/>
    <row r="3547" s="65" customFormat="1" ht="12.75"/>
    <row r="3548" s="65" customFormat="1" ht="12.75"/>
    <row r="3549" s="65" customFormat="1" ht="12.75"/>
    <row r="3550" s="65" customFormat="1" ht="12.75"/>
    <row r="3551" s="65" customFormat="1" ht="12.75"/>
    <row r="3552" s="65" customFormat="1" ht="12.75"/>
    <row r="3553" s="65" customFormat="1" ht="12.75"/>
    <row r="3554" s="65" customFormat="1" ht="12.75"/>
    <row r="3555" s="65" customFormat="1" ht="12.75"/>
    <row r="3556" s="65" customFormat="1" ht="12.75"/>
    <row r="3557" s="65" customFormat="1" ht="12.75"/>
    <row r="3558" s="65" customFormat="1" ht="12.75"/>
    <row r="3559" s="65" customFormat="1" ht="12.75"/>
    <row r="3560" s="65" customFormat="1" ht="12.75"/>
    <row r="3561" s="65" customFormat="1" ht="12.75"/>
    <row r="3562" s="65" customFormat="1" ht="12.75"/>
    <row r="3563" s="65" customFormat="1" ht="12.75"/>
    <row r="3564" s="65" customFormat="1" ht="12.75"/>
    <row r="3565" s="65" customFormat="1" ht="12.75"/>
    <row r="3566" s="65" customFormat="1" ht="12.75"/>
    <row r="3567" s="65" customFormat="1" ht="12.75"/>
    <row r="3568" s="65" customFormat="1" ht="12.75"/>
    <row r="3569" s="65" customFormat="1" ht="12.75"/>
    <row r="3570" s="65" customFormat="1" ht="12.75"/>
    <row r="3571" s="65" customFormat="1" ht="12.75"/>
    <row r="3572" s="65" customFormat="1" ht="12.75"/>
    <row r="3573" s="65" customFormat="1" ht="12.75"/>
    <row r="3574" s="65" customFormat="1" ht="12.75"/>
    <row r="3575" s="65" customFormat="1" ht="12.75"/>
    <row r="3576" s="65" customFormat="1" ht="12.75"/>
    <row r="3577" s="65" customFormat="1" ht="12.75"/>
    <row r="3578" s="65" customFormat="1" ht="12.75"/>
    <row r="3579" s="65" customFormat="1" ht="12.75"/>
    <row r="3580" s="65" customFormat="1" ht="12.75"/>
    <row r="3581" s="65" customFormat="1" ht="12.75"/>
    <row r="3582" s="65" customFormat="1" ht="12.75"/>
    <row r="3583" s="65" customFormat="1" ht="12.75"/>
    <row r="3584" s="65" customFormat="1" ht="12.75"/>
    <row r="3585" s="65" customFormat="1" ht="12.75"/>
    <row r="3586" s="65" customFormat="1" ht="12.75"/>
    <row r="3587" s="65" customFormat="1" ht="12.75"/>
    <row r="3588" s="65" customFormat="1" ht="12.75"/>
    <row r="3589" s="65" customFormat="1" ht="12.75"/>
    <row r="3590" s="65" customFormat="1" ht="12.75"/>
    <row r="3591" s="65" customFormat="1" ht="12.75"/>
    <row r="3592" s="65" customFormat="1" ht="12.75"/>
    <row r="3593" s="65" customFormat="1" ht="12.75"/>
    <row r="3594" s="65" customFormat="1" ht="12.75"/>
    <row r="3595" s="65" customFormat="1" ht="12.75"/>
    <row r="3596" s="65" customFormat="1" ht="12.75"/>
    <row r="3597" s="65" customFormat="1" ht="12.75"/>
    <row r="3598" s="65" customFormat="1" ht="12.75"/>
    <row r="3599" s="65" customFormat="1" ht="12.75"/>
    <row r="3600" s="65" customFormat="1" ht="12.75"/>
    <row r="3601" s="65" customFormat="1" ht="12.75"/>
    <row r="3602" s="65" customFormat="1" ht="12.75"/>
    <row r="3603" s="65" customFormat="1" ht="12.75"/>
    <row r="3604" s="65" customFormat="1" ht="12.75"/>
    <row r="3605" s="65" customFormat="1" ht="12.75"/>
    <row r="3606" s="65" customFormat="1" ht="12.75"/>
    <row r="3607" s="65" customFormat="1" ht="12.75"/>
    <row r="3608" s="65" customFormat="1" ht="12.75"/>
    <row r="3609" s="65" customFormat="1" ht="12.75"/>
    <row r="3610" s="65" customFormat="1" ht="12.75"/>
    <row r="3611" s="65" customFormat="1" ht="12.75"/>
    <row r="3612" s="65" customFormat="1" ht="12.75"/>
    <row r="3613" s="65" customFormat="1" ht="12.75"/>
    <row r="3614" s="65" customFormat="1" ht="12.75"/>
    <row r="3615" s="65" customFormat="1" ht="12.75"/>
    <row r="3616" s="65" customFormat="1" ht="12.75"/>
    <row r="3617" s="65" customFormat="1" ht="12.75"/>
    <row r="3618" s="65" customFormat="1" ht="12.75"/>
    <row r="3619" s="65" customFormat="1" ht="12.75"/>
    <row r="3620" s="65" customFormat="1" ht="12.75"/>
    <row r="3621" s="65" customFormat="1" ht="12.75"/>
    <row r="3622" s="65" customFormat="1" ht="12.75"/>
    <row r="3623" s="65" customFormat="1" ht="12.75"/>
    <row r="3624" s="65" customFormat="1" ht="12.75"/>
    <row r="3625" s="65" customFormat="1" ht="12.75"/>
    <row r="3626" s="65" customFormat="1" ht="12.75"/>
    <row r="3627" s="65" customFormat="1" ht="12.75"/>
    <row r="3628" s="65" customFormat="1" ht="12.75"/>
    <row r="3629" s="65" customFormat="1" ht="12.75"/>
    <row r="3630" s="65" customFormat="1" ht="12.75"/>
    <row r="3631" s="65" customFormat="1" ht="12.75"/>
    <row r="3632" s="65" customFormat="1" ht="12.75"/>
    <row r="3633" s="65" customFormat="1" ht="12.75"/>
    <row r="3634" s="65" customFormat="1" ht="12.75"/>
    <row r="3635" s="65" customFormat="1" ht="12.75"/>
    <row r="3636" s="65" customFormat="1" ht="12.75"/>
    <row r="3637" s="65" customFormat="1" ht="12.75"/>
    <row r="3638" s="65" customFormat="1" ht="12.75"/>
    <row r="3639" s="65" customFormat="1" ht="12.75"/>
    <row r="3640" s="65" customFormat="1" ht="12.75"/>
    <row r="3641" s="65" customFormat="1" ht="12.75"/>
    <row r="3642" s="65" customFormat="1" ht="12.75"/>
    <row r="3643" s="65" customFormat="1" ht="12.75"/>
    <row r="3644" s="65" customFormat="1" ht="12.75"/>
    <row r="3645" s="65" customFormat="1" ht="12.75"/>
    <row r="3646" s="65" customFormat="1" ht="12.75"/>
    <row r="3647" s="65" customFormat="1" ht="12.75"/>
    <row r="3648" s="65" customFormat="1" ht="12.75"/>
    <row r="3649" s="65" customFormat="1" ht="12.75"/>
    <row r="3650" s="65" customFormat="1" ht="12.75"/>
    <row r="3651" s="65" customFormat="1" ht="12.75"/>
    <row r="3652" s="65" customFormat="1" ht="12.75"/>
    <row r="3653" s="65" customFormat="1" ht="12.75"/>
    <row r="3654" s="65" customFormat="1" ht="12.75"/>
    <row r="3655" s="65" customFormat="1" ht="12.75"/>
    <row r="3656" s="65" customFormat="1" ht="12.75"/>
    <row r="3657" s="65" customFormat="1" ht="12.75"/>
    <row r="3658" s="65" customFormat="1" ht="12.75"/>
    <row r="3659" s="65" customFormat="1" ht="12.75"/>
    <row r="3660" s="65" customFormat="1" ht="12.75"/>
    <row r="3661" s="65" customFormat="1" ht="12.75"/>
    <row r="3662" s="65" customFormat="1" ht="12.75"/>
    <row r="3663" s="65" customFormat="1" ht="12.75"/>
    <row r="3664" s="65" customFormat="1" ht="12.75"/>
    <row r="3665" s="65" customFormat="1" ht="12.75"/>
    <row r="3666" s="65" customFormat="1" ht="12.75"/>
    <row r="3667" s="65" customFormat="1" ht="12.75"/>
    <row r="3668" s="65" customFormat="1" ht="12.75"/>
    <row r="3669" s="65" customFormat="1" ht="12.75"/>
    <row r="3670" s="65" customFormat="1" ht="12.75"/>
    <row r="3671" s="65" customFormat="1" ht="12.75"/>
    <row r="3672" s="65" customFormat="1" ht="12.75"/>
    <row r="3673" s="65" customFormat="1" ht="12.75"/>
    <row r="3674" s="65" customFormat="1" ht="12.75"/>
    <row r="3675" s="65" customFormat="1" ht="12.75"/>
    <row r="3676" s="65" customFormat="1" ht="12.75"/>
    <row r="3677" s="65" customFormat="1" ht="12.75"/>
    <row r="3678" s="65" customFormat="1" ht="12.75"/>
    <row r="3679" s="65" customFormat="1" ht="12.75"/>
    <row r="3680" s="65" customFormat="1" ht="12.75"/>
    <row r="3681" s="65" customFormat="1" ht="12.75"/>
    <row r="3682" s="65" customFormat="1" ht="12.75"/>
    <row r="3683" s="65" customFormat="1" ht="12.75"/>
    <row r="3684" s="65" customFormat="1" ht="12.75"/>
    <row r="3685" s="65" customFormat="1" ht="12.75"/>
    <row r="3686" s="65" customFormat="1" ht="12.75"/>
    <row r="3687" s="65" customFormat="1" ht="12.75"/>
    <row r="3688" s="65" customFormat="1" ht="12.75"/>
    <row r="3689" s="65" customFormat="1" ht="12.75"/>
    <row r="3690" s="65" customFormat="1" ht="12.75"/>
    <row r="3691" s="65" customFormat="1" ht="12.75"/>
    <row r="3692" s="65" customFormat="1" ht="12.75"/>
    <row r="3693" s="65" customFormat="1" ht="12.75"/>
    <row r="3694" s="65" customFormat="1" ht="12.75"/>
    <row r="3695" s="65" customFormat="1" ht="12.75"/>
    <row r="3696" s="65" customFormat="1" ht="12.75"/>
    <row r="3697" s="65" customFormat="1" ht="12.75"/>
    <row r="3698" s="65" customFormat="1" ht="12.75"/>
    <row r="3699" s="65" customFormat="1" ht="12.75"/>
    <row r="3700" s="65" customFormat="1" ht="12.75"/>
    <row r="3701" s="65" customFormat="1" ht="12.75"/>
    <row r="3702" s="65" customFormat="1" ht="12.75"/>
    <row r="3703" s="65" customFormat="1" ht="12.75"/>
    <row r="3704" s="65" customFormat="1" ht="12.75"/>
    <row r="3705" s="65" customFormat="1" ht="12.75"/>
    <row r="3706" s="65" customFormat="1" ht="12.75"/>
    <row r="3707" s="65" customFormat="1" ht="12.75"/>
    <row r="3708" s="65" customFormat="1" ht="12.75"/>
    <row r="3709" s="65" customFormat="1" ht="12.75"/>
    <row r="3710" s="65" customFormat="1" ht="12.75"/>
    <row r="3711" s="65" customFormat="1" ht="12.75"/>
    <row r="3712" s="65" customFormat="1" ht="12.75"/>
    <row r="3713" s="65" customFormat="1" ht="12.75"/>
    <row r="3714" s="65" customFormat="1" ht="12.75"/>
    <row r="3715" s="65" customFormat="1" ht="12.75"/>
    <row r="3716" s="65" customFormat="1" ht="12.75"/>
    <row r="3717" s="65" customFormat="1" ht="12.75"/>
    <row r="3718" s="65" customFormat="1" ht="12.75"/>
    <row r="3719" s="65" customFormat="1" ht="12.75"/>
    <row r="3720" s="65" customFormat="1" ht="12.75"/>
    <row r="3721" s="65" customFormat="1" ht="12.75"/>
    <row r="3722" s="65" customFormat="1" ht="12.75"/>
    <row r="3723" s="65" customFormat="1" ht="12.75"/>
    <row r="3724" s="65" customFormat="1" ht="12.75"/>
    <row r="3725" s="65" customFormat="1" ht="12.75"/>
    <row r="3726" s="65" customFormat="1" ht="12.75"/>
    <row r="3727" s="65" customFormat="1" ht="12.75"/>
    <row r="3728" s="65" customFormat="1" ht="12.75"/>
    <row r="3729" s="65" customFormat="1" ht="12.75"/>
    <row r="3730" s="65" customFormat="1" ht="12.75"/>
    <row r="3731" s="65" customFormat="1" ht="12.75"/>
    <row r="3732" s="65" customFormat="1" ht="12.75"/>
    <row r="3733" s="65" customFormat="1" ht="12.75"/>
    <row r="3734" s="65" customFormat="1" ht="12.75"/>
    <row r="3735" s="65" customFormat="1" ht="12.75"/>
    <row r="3736" s="65" customFormat="1" ht="12.75"/>
    <row r="3737" s="65" customFormat="1" ht="12.75"/>
    <row r="3738" s="65" customFormat="1" ht="12.75"/>
    <row r="3739" s="65" customFormat="1" ht="12.75"/>
    <row r="3740" s="65" customFormat="1" ht="12.75"/>
    <row r="3741" s="65" customFormat="1" ht="12.75"/>
    <row r="3742" s="65" customFormat="1" ht="12.75"/>
    <row r="3743" s="65" customFormat="1" ht="12.75"/>
    <row r="3744" s="65" customFormat="1" ht="12.75"/>
    <row r="3745" s="65" customFormat="1" ht="12.75"/>
    <row r="3746" s="65" customFormat="1" ht="12.75"/>
    <row r="3747" s="65" customFormat="1" ht="12.75"/>
    <row r="3748" s="65" customFormat="1" ht="12.75"/>
    <row r="3749" s="65" customFormat="1" ht="12.75"/>
    <row r="3750" s="65" customFormat="1" ht="12.75"/>
    <row r="3751" s="65" customFormat="1" ht="12.75"/>
    <row r="3752" s="65" customFormat="1" ht="12.75"/>
    <row r="3753" s="65" customFormat="1" ht="12.75"/>
    <row r="3754" s="65" customFormat="1" ht="12.75"/>
    <row r="3755" s="65" customFormat="1" ht="12.75"/>
    <row r="3756" s="65" customFormat="1" ht="12.75"/>
    <row r="3757" s="65" customFormat="1" ht="12.75"/>
    <row r="3758" s="65" customFormat="1" ht="12.75"/>
    <row r="3759" s="65" customFormat="1" ht="12.75"/>
    <row r="3760" s="65" customFormat="1" ht="12.75"/>
    <row r="3761" s="65" customFormat="1" ht="12.75"/>
    <row r="3762" s="65" customFormat="1" ht="12.75"/>
    <row r="3763" s="65" customFormat="1" ht="12.75"/>
    <row r="3764" s="65" customFormat="1" ht="12.75"/>
    <row r="3765" s="65" customFormat="1" ht="12.75"/>
    <row r="3766" s="65" customFormat="1" ht="12.75"/>
    <row r="3767" s="65" customFormat="1" ht="12.75"/>
    <row r="3768" s="65" customFormat="1" ht="12.75"/>
    <row r="3769" s="65" customFormat="1" ht="12.75"/>
    <row r="3770" s="65" customFormat="1" ht="12.75"/>
    <row r="3771" s="65" customFormat="1" ht="12.75"/>
    <row r="3772" s="65" customFormat="1" ht="12.75"/>
    <row r="3773" s="65" customFormat="1" ht="12.75"/>
    <row r="3774" s="65" customFormat="1" ht="12.75"/>
    <row r="3775" s="65" customFormat="1" ht="12.75"/>
    <row r="3776" s="65" customFormat="1" ht="12.75"/>
    <row r="3777" s="65" customFormat="1" ht="12.75"/>
    <row r="3778" s="65" customFormat="1" ht="12.75"/>
    <row r="3779" s="65" customFormat="1" ht="12.75"/>
    <row r="3780" s="65" customFormat="1" ht="12.75"/>
    <row r="3781" s="65" customFormat="1" ht="12.75"/>
    <row r="3782" s="65" customFormat="1" ht="12.75"/>
    <row r="3783" s="65" customFormat="1" ht="12.75"/>
    <row r="3784" s="65" customFormat="1" ht="12.75"/>
    <row r="3785" s="65" customFormat="1" ht="12.75"/>
    <row r="3786" s="65" customFormat="1" ht="12.75"/>
    <row r="3787" s="65" customFormat="1" ht="12.75"/>
    <row r="3788" s="65" customFormat="1" ht="12.75"/>
    <row r="3789" s="65" customFormat="1" ht="12.75"/>
    <row r="3790" s="65" customFormat="1" ht="12.75"/>
    <row r="3791" s="65" customFormat="1" ht="12.75"/>
    <row r="3792" s="65" customFormat="1" ht="12.75"/>
    <row r="3793" s="65" customFormat="1" ht="12.75"/>
    <row r="3794" s="65" customFormat="1" ht="12.75"/>
    <row r="3795" s="65" customFormat="1" ht="12.75"/>
    <row r="3796" s="65" customFormat="1" ht="12.75"/>
    <row r="3797" s="65" customFormat="1" ht="12.75"/>
    <row r="3798" s="65" customFormat="1" ht="12.75"/>
    <row r="3799" s="65" customFormat="1" ht="12.75"/>
    <row r="3800" s="65" customFormat="1" ht="12.75"/>
    <row r="3801" s="65" customFormat="1" ht="12.75"/>
    <row r="3802" s="65" customFormat="1" ht="12.75"/>
    <row r="3803" s="65" customFormat="1" ht="12.75"/>
    <row r="3804" s="65" customFormat="1" ht="12.75"/>
    <row r="3805" s="65" customFormat="1" ht="12.75"/>
    <row r="3806" s="65" customFormat="1" ht="12.75"/>
    <row r="3807" s="65" customFormat="1" ht="12.75"/>
    <row r="3808" s="65" customFormat="1" ht="12.75"/>
    <row r="3809" s="65" customFormat="1" ht="12.75"/>
    <row r="3810" s="65" customFormat="1" ht="12.75"/>
    <row r="3811" s="65" customFormat="1" ht="12.75"/>
    <row r="3812" s="65" customFormat="1" ht="12.75"/>
    <row r="3813" s="65" customFormat="1" ht="12.75"/>
    <row r="3814" s="65" customFormat="1" ht="12.75"/>
    <row r="3815" s="65" customFormat="1" ht="12.75"/>
    <row r="3816" s="65" customFormat="1" ht="12.75"/>
    <row r="3817" s="65" customFormat="1" ht="12.75"/>
    <row r="3818" s="65" customFormat="1" ht="12.75"/>
    <row r="3819" s="65" customFormat="1" ht="12.75"/>
    <row r="3820" s="65" customFormat="1" ht="12.75"/>
    <row r="3821" s="65" customFormat="1" ht="12.75"/>
    <row r="3822" s="65" customFormat="1" ht="12.75"/>
    <row r="3823" s="65" customFormat="1" ht="12.75"/>
    <row r="3824" s="65" customFormat="1" ht="12.75"/>
    <row r="3825" s="65" customFormat="1" ht="12.75"/>
    <row r="3826" s="65" customFormat="1" ht="12.75"/>
    <row r="3827" s="65" customFormat="1" ht="12.75"/>
    <row r="3828" s="65" customFormat="1" ht="12.75"/>
    <row r="3829" s="65" customFormat="1" ht="12.75"/>
    <row r="3830" s="65" customFormat="1" ht="12.75"/>
    <row r="3831" s="65" customFormat="1" ht="12.75"/>
    <row r="3832" s="65" customFormat="1" ht="12.75"/>
    <row r="3833" s="65" customFormat="1" ht="12.75"/>
    <row r="3834" s="65" customFormat="1" ht="12.75"/>
    <row r="3835" s="65" customFormat="1" ht="12.75"/>
    <row r="3836" s="65" customFormat="1" ht="12.75"/>
    <row r="3837" s="65" customFormat="1" ht="12.75"/>
    <row r="3838" s="65" customFormat="1" ht="12.75"/>
    <row r="3839" s="65" customFormat="1" ht="12.75"/>
    <row r="3840" s="65" customFormat="1" ht="12.75"/>
    <row r="3841" s="65" customFormat="1" ht="12.75"/>
    <row r="3842" s="65" customFormat="1" ht="12.75"/>
    <row r="3843" s="65" customFormat="1" ht="12.75"/>
    <row r="3844" s="65" customFormat="1" ht="12.75"/>
    <row r="3845" s="65" customFormat="1" ht="12.75"/>
    <row r="3846" s="65" customFormat="1" ht="12.75"/>
    <row r="3847" s="65" customFormat="1" ht="12.75"/>
    <row r="3848" s="65" customFormat="1" ht="12.75"/>
    <row r="3849" s="65" customFormat="1" ht="12.75"/>
    <row r="3850" s="65" customFormat="1" ht="12.75"/>
    <row r="3851" s="65" customFormat="1" ht="12.75"/>
    <row r="3852" s="65" customFormat="1" ht="12.75"/>
    <row r="3853" s="65" customFormat="1" ht="12.75"/>
    <row r="3854" s="65" customFormat="1" ht="12.75"/>
    <row r="3855" s="65" customFormat="1" ht="12.75"/>
    <row r="3856" s="65" customFormat="1" ht="12.75"/>
    <row r="3857" s="65" customFormat="1" ht="12.75"/>
    <row r="3858" s="65" customFormat="1" ht="12.75"/>
    <row r="3859" s="65" customFormat="1" ht="12.75"/>
    <row r="3860" s="65" customFormat="1" ht="12.75"/>
    <row r="3861" s="65" customFormat="1" ht="12.75"/>
    <row r="3862" s="65" customFormat="1" ht="12.75"/>
    <row r="3863" s="65" customFormat="1" ht="12.75"/>
    <row r="3864" s="65" customFormat="1" ht="12.75"/>
    <row r="3865" s="65" customFormat="1" ht="12.75"/>
    <row r="3866" s="65" customFormat="1" ht="12.75"/>
    <row r="3867" s="65" customFormat="1" ht="12.75"/>
    <row r="3868" s="65" customFormat="1" ht="12.75"/>
    <row r="3869" s="65" customFormat="1" ht="12.75"/>
    <row r="3870" s="65" customFormat="1" ht="12.75"/>
    <row r="3871" s="65" customFormat="1" ht="12.75"/>
    <row r="3872" s="65" customFormat="1" ht="12.75"/>
    <row r="3873" s="65" customFormat="1" ht="12.75"/>
    <row r="3874" s="65" customFormat="1" ht="12.75"/>
    <row r="3875" s="65" customFormat="1" ht="12.75"/>
    <row r="3876" s="65" customFormat="1" ht="12.75"/>
    <row r="3877" s="65" customFormat="1" ht="12.75"/>
    <row r="3878" s="65" customFormat="1" ht="12.75"/>
    <row r="3879" s="65" customFormat="1" ht="12.75"/>
    <row r="3880" s="65" customFormat="1" ht="12.75"/>
    <row r="3881" s="65" customFormat="1" ht="12.75"/>
    <row r="3882" s="65" customFormat="1" ht="12.75"/>
    <row r="3883" s="65" customFormat="1" ht="12.75"/>
    <row r="3884" s="65" customFormat="1" ht="12.75"/>
    <row r="3885" s="65" customFormat="1" ht="12.75"/>
    <row r="3886" s="65" customFormat="1" ht="12.75"/>
    <row r="3887" s="65" customFormat="1" ht="12.75"/>
    <row r="3888" s="65" customFormat="1" ht="12.75"/>
    <row r="3889" s="65" customFormat="1" ht="12.75"/>
    <row r="3890" s="65" customFormat="1" ht="12.75"/>
    <row r="3891" s="65" customFormat="1" ht="12.75"/>
    <row r="3892" s="65" customFormat="1" ht="12.75"/>
    <row r="3893" s="65" customFormat="1" ht="12.75"/>
    <row r="3894" s="65" customFormat="1" ht="12.75"/>
    <row r="3895" s="65" customFormat="1" ht="12.75"/>
    <row r="3896" s="65" customFormat="1" ht="12.75"/>
    <row r="3897" s="65" customFormat="1" ht="12.75"/>
    <row r="3898" s="65" customFormat="1" ht="12.75"/>
    <row r="3899" s="65" customFormat="1" ht="12.75"/>
    <row r="3900" s="65" customFormat="1" ht="12.75"/>
    <row r="3901" s="65" customFormat="1" ht="12.75"/>
    <row r="3902" s="65" customFormat="1" ht="12.75"/>
    <row r="3903" s="65" customFormat="1" ht="12.75"/>
    <row r="3904" s="65" customFormat="1" ht="12.75"/>
    <row r="3905" s="65" customFormat="1" ht="12.75"/>
    <row r="3906" s="65" customFormat="1" ht="12.75"/>
    <row r="3907" s="65" customFormat="1" ht="12.75"/>
    <row r="3908" s="65" customFormat="1" ht="12.75"/>
    <row r="3909" s="65" customFormat="1" ht="12.75"/>
    <row r="3910" s="65" customFormat="1" ht="12.75"/>
    <row r="3911" s="65" customFormat="1" ht="12.75"/>
    <row r="3912" s="65" customFormat="1" ht="12.75"/>
    <row r="3913" s="65" customFormat="1" ht="12.75"/>
    <row r="3914" s="65" customFormat="1" ht="12.75"/>
    <row r="3915" s="65" customFormat="1" ht="12.75"/>
    <row r="3916" s="65" customFormat="1" ht="12.75"/>
    <row r="3917" s="65" customFormat="1" ht="12.75"/>
    <row r="3918" s="65" customFormat="1" ht="12.75"/>
    <row r="3919" s="65" customFormat="1" ht="12.75"/>
    <row r="3920" s="65" customFormat="1" ht="12.75"/>
    <row r="3921" s="65" customFormat="1" ht="12.75"/>
    <row r="3922" s="65" customFormat="1" ht="12.75"/>
    <row r="3923" s="65" customFormat="1" ht="12.75"/>
    <row r="3924" s="65" customFormat="1" ht="12.75"/>
    <row r="3925" s="65" customFormat="1" ht="12.75"/>
    <row r="3926" s="65" customFormat="1" ht="12.75"/>
    <row r="3927" s="65" customFormat="1" ht="12.75"/>
    <row r="3928" s="65" customFormat="1" ht="12.75"/>
    <row r="3929" s="65" customFormat="1" ht="12.75"/>
    <row r="3930" s="65" customFormat="1" ht="12.75"/>
    <row r="3931" s="65" customFormat="1" ht="12.75"/>
    <row r="3932" s="65" customFormat="1" ht="12.75"/>
    <row r="3933" s="65" customFormat="1" ht="12.75"/>
    <row r="3934" s="65" customFormat="1" ht="12.75"/>
    <row r="3935" s="65" customFormat="1" ht="12.75"/>
    <row r="3936" s="65" customFormat="1" ht="12.75"/>
    <row r="3937" s="65" customFormat="1" ht="12.75"/>
    <row r="3938" s="65" customFormat="1" ht="12.75"/>
    <row r="3939" s="65" customFormat="1" ht="12.75"/>
    <row r="3940" s="65" customFormat="1" ht="12.75"/>
    <row r="3941" s="65" customFormat="1" ht="12.75"/>
    <row r="3942" s="65" customFormat="1" ht="12.75"/>
    <row r="3943" s="65" customFormat="1" ht="12.75"/>
    <row r="3944" s="65" customFormat="1" ht="12.75"/>
    <row r="3945" s="65" customFormat="1" ht="12.75"/>
    <row r="3946" s="65" customFormat="1" ht="12.75"/>
    <row r="3947" s="65" customFormat="1" ht="12.75"/>
    <row r="3948" s="65" customFormat="1" ht="12.75"/>
    <row r="3949" s="65" customFormat="1" ht="12.75"/>
    <row r="3950" s="65" customFormat="1" ht="12.75"/>
    <row r="3951" s="65" customFormat="1" ht="12.75"/>
    <row r="3952" s="65" customFormat="1" ht="12.75"/>
    <row r="3953" s="65" customFormat="1" ht="12.75"/>
    <row r="3954" s="65" customFormat="1" ht="12.75"/>
    <row r="3955" s="65" customFormat="1" ht="12.75"/>
    <row r="3956" s="65" customFormat="1" ht="12.75"/>
    <row r="3957" s="65" customFormat="1" ht="12.75"/>
    <row r="3958" s="65" customFormat="1" ht="12.75"/>
    <row r="3959" s="65" customFormat="1" ht="12.75"/>
    <row r="3960" s="65" customFormat="1" ht="12.75"/>
    <row r="3961" s="65" customFormat="1" ht="12.75"/>
    <row r="3962" s="65" customFormat="1" ht="12.75"/>
    <row r="3963" s="65" customFormat="1" ht="12.75"/>
    <row r="3964" s="65" customFormat="1" ht="12.75"/>
    <row r="3965" s="65" customFormat="1" ht="12.75"/>
    <row r="3966" s="65" customFormat="1" ht="12.75"/>
    <row r="3967" s="65" customFormat="1" ht="12.75"/>
    <row r="3968" s="65" customFormat="1" ht="12.75"/>
    <row r="3969" s="65" customFormat="1" ht="12.75"/>
    <row r="3970" s="65" customFormat="1" ht="12.75"/>
    <row r="3971" s="65" customFormat="1" ht="12.75"/>
    <row r="3972" s="65" customFormat="1" ht="12.75"/>
    <row r="3973" s="65" customFormat="1" ht="12.75"/>
    <row r="3974" s="65" customFormat="1" ht="12.75"/>
    <row r="3975" s="65" customFormat="1" ht="12.75"/>
    <row r="3976" s="65" customFormat="1" ht="12.75"/>
    <row r="3977" s="65" customFormat="1" ht="12.75"/>
    <row r="3978" s="65" customFormat="1" ht="12.75"/>
    <row r="3979" s="65" customFormat="1" ht="12.75"/>
    <row r="3980" s="65" customFormat="1" ht="12.75"/>
    <row r="3981" s="65" customFormat="1" ht="12.75"/>
    <row r="3982" s="65" customFormat="1" ht="12.75"/>
    <row r="3983" s="65" customFormat="1" ht="12.75"/>
    <row r="3984" s="65" customFormat="1" ht="12.75"/>
    <row r="3985" s="65" customFormat="1" ht="12.75"/>
    <row r="3986" s="65" customFormat="1" ht="12.75"/>
    <row r="3987" s="65" customFormat="1" ht="12.75"/>
    <row r="3988" s="65" customFormat="1" ht="12.75"/>
    <row r="3989" s="65" customFormat="1" ht="12.75"/>
    <row r="3990" s="65" customFormat="1" ht="12.75"/>
    <row r="3991" s="65" customFormat="1" ht="12.75"/>
    <row r="3992" s="65" customFormat="1" ht="12.75"/>
    <row r="3993" s="65" customFormat="1" ht="12.75"/>
    <row r="3994" s="65" customFormat="1" ht="12.75"/>
    <row r="3995" s="65" customFormat="1" ht="12.75"/>
    <row r="3996" s="65" customFormat="1" ht="12.75"/>
    <row r="3997" s="65" customFormat="1" ht="12.75"/>
    <row r="3998" s="65" customFormat="1" ht="12.75"/>
    <row r="3999" s="65" customFormat="1" ht="12.75"/>
    <row r="4000" s="65" customFormat="1" ht="12.75"/>
    <row r="4001" s="65" customFormat="1" ht="12.75"/>
    <row r="4002" s="65" customFormat="1" ht="12.75"/>
    <row r="4003" s="65" customFormat="1" ht="12.75"/>
    <row r="4004" s="65" customFormat="1" ht="12.75"/>
    <row r="4005" s="65" customFormat="1" ht="12.75"/>
    <row r="4006" s="65" customFormat="1" ht="12.75"/>
    <row r="4007" s="65" customFormat="1" ht="12.75"/>
    <row r="4008" s="65" customFormat="1" ht="12.75"/>
    <row r="4009" s="65" customFormat="1" ht="12.75"/>
    <row r="4010" s="65" customFormat="1" ht="12.75"/>
    <row r="4011" s="65" customFormat="1" ht="12.75"/>
    <row r="4012" s="65" customFormat="1" ht="12.75"/>
    <row r="4013" s="65" customFormat="1" ht="12.75"/>
    <row r="4014" s="65" customFormat="1" ht="12.75"/>
    <row r="4015" s="65" customFormat="1" ht="12.75"/>
    <row r="4016" s="65" customFormat="1" ht="12.75"/>
    <row r="4017" s="65" customFormat="1" ht="12.75"/>
    <row r="4018" s="65" customFormat="1" ht="12.75"/>
    <row r="4019" s="65" customFormat="1" ht="12.75"/>
    <row r="4020" s="65" customFormat="1" ht="12.75"/>
    <row r="4021" s="65" customFormat="1" ht="12.75"/>
    <row r="4022" s="65" customFormat="1" ht="12.75"/>
    <row r="4023" s="65" customFormat="1" ht="12.75"/>
    <row r="4024" s="65" customFormat="1" ht="12.75"/>
    <row r="4025" s="65" customFormat="1" ht="12.75"/>
    <row r="4026" s="65" customFormat="1" ht="12.75"/>
    <row r="4027" s="65" customFormat="1" ht="12.75"/>
    <row r="4028" s="65" customFormat="1" ht="12.75"/>
    <row r="4029" s="65" customFormat="1" ht="12.75"/>
    <row r="4030" s="65" customFormat="1" ht="12.75"/>
    <row r="4031" s="65" customFormat="1" ht="12.75"/>
    <row r="4032" s="65" customFormat="1" ht="12.75"/>
    <row r="4033" s="65" customFormat="1" ht="12.75"/>
    <row r="4034" s="65" customFormat="1" ht="12.75"/>
    <row r="4035" s="65" customFormat="1" ht="12.75"/>
    <row r="4036" s="65" customFormat="1" ht="12.75"/>
    <row r="4037" s="65" customFormat="1" ht="12.75"/>
    <row r="4038" s="65" customFormat="1" ht="12.75"/>
    <row r="4039" s="65" customFormat="1" ht="12.75"/>
    <row r="4040" s="65" customFormat="1" ht="12.75"/>
    <row r="4041" s="65" customFormat="1" ht="12.75"/>
    <row r="4042" s="65" customFormat="1" ht="12.75"/>
    <row r="4043" s="65" customFormat="1" ht="12.75"/>
    <row r="4044" s="65" customFormat="1" ht="12.75"/>
    <row r="4045" s="65" customFormat="1" ht="12.75"/>
    <row r="4046" s="65" customFormat="1" ht="12.75"/>
    <row r="4047" s="65" customFormat="1" ht="12.75"/>
    <row r="4048" s="65" customFormat="1" ht="12.75"/>
    <row r="4049" s="65" customFormat="1" ht="12.75"/>
    <row r="4050" s="65" customFormat="1" ht="12.75"/>
    <row r="4051" s="65" customFormat="1" ht="12.75"/>
    <row r="4052" s="65" customFormat="1" ht="12.75"/>
    <row r="4053" s="65" customFormat="1" ht="12.75"/>
    <row r="4054" s="65" customFormat="1" ht="12.75"/>
    <row r="4055" s="65" customFormat="1" ht="12.75"/>
    <row r="4056" s="65" customFormat="1" ht="12.75"/>
    <row r="4057" s="65" customFormat="1" ht="12.75"/>
    <row r="4058" s="65" customFormat="1" ht="12.75"/>
    <row r="4059" s="65" customFormat="1" ht="12.75"/>
    <row r="4060" s="65" customFormat="1" ht="12.75"/>
    <row r="4061" s="65" customFormat="1" ht="12.75"/>
    <row r="4062" s="65" customFormat="1" ht="12.75"/>
    <row r="4063" s="65" customFormat="1" ht="12.75"/>
    <row r="4064" s="65" customFormat="1" ht="12.75"/>
    <row r="4065" s="65" customFormat="1" ht="12.75"/>
    <row r="4066" s="65" customFormat="1" ht="12.75"/>
    <row r="4067" s="65" customFormat="1" ht="12.75"/>
    <row r="4068" s="65" customFormat="1" ht="12.75"/>
    <row r="4069" s="65" customFormat="1" ht="12.75"/>
    <row r="4070" s="65" customFormat="1" ht="12.75"/>
    <row r="4071" s="65" customFormat="1" ht="12.75"/>
    <row r="4072" s="65" customFormat="1" ht="12.75"/>
    <row r="4073" s="65" customFormat="1" ht="12.75"/>
    <row r="4074" s="65" customFormat="1" ht="12.75"/>
    <row r="4075" s="65" customFormat="1" ht="12.75"/>
    <row r="4076" s="65" customFormat="1" ht="12.75"/>
    <row r="4077" s="65" customFormat="1" ht="12.75"/>
    <row r="4078" s="65" customFormat="1" ht="12.75"/>
    <row r="4079" s="65" customFormat="1" ht="12.75"/>
    <row r="4080" s="65" customFormat="1" ht="12.75"/>
    <row r="4081" s="65" customFormat="1" ht="12.75"/>
    <row r="4082" s="65" customFormat="1" ht="12.75"/>
    <row r="4083" s="65" customFormat="1" ht="12.75"/>
    <row r="4084" s="65" customFormat="1" ht="12.75"/>
    <row r="4085" s="65" customFormat="1" ht="12.75"/>
    <row r="4086" s="65" customFormat="1" ht="12.75"/>
    <row r="4087" s="65" customFormat="1" ht="12.75"/>
    <row r="4088" s="65" customFormat="1" ht="12.75"/>
    <row r="4089" s="65" customFormat="1" ht="12.75"/>
    <row r="4090" s="65" customFormat="1" ht="12.75"/>
    <row r="4091" s="65" customFormat="1" ht="12.75"/>
    <row r="4092" s="65" customFormat="1" ht="12.75"/>
    <row r="4093" s="65" customFormat="1" ht="12.75"/>
    <row r="4094" s="65" customFormat="1" ht="12.75"/>
    <row r="4095" s="65" customFormat="1" ht="12.75"/>
    <row r="4096" s="65" customFormat="1" ht="12.75"/>
    <row r="4097" s="65" customFormat="1" ht="12.75"/>
    <row r="4098" s="65" customFormat="1" ht="12.75"/>
    <row r="4099" s="65" customFormat="1" ht="12.75"/>
    <row r="4100" s="65" customFormat="1" ht="12.75"/>
    <row r="4101" s="65" customFormat="1" ht="12.75"/>
    <row r="4102" s="65" customFormat="1" ht="12.75"/>
    <row r="4103" s="65" customFormat="1" ht="12.75"/>
    <row r="4104" s="65" customFormat="1" ht="12.75"/>
    <row r="4105" s="65" customFormat="1" ht="12.75"/>
    <row r="4106" s="65" customFormat="1" ht="12.75"/>
    <row r="4107" s="65" customFormat="1" ht="12.75"/>
    <row r="4108" s="65" customFormat="1" ht="12.75"/>
    <row r="4109" s="65" customFormat="1" ht="12.75"/>
    <row r="4110" s="65" customFormat="1" ht="12.75"/>
    <row r="4111" s="65" customFormat="1" ht="12.75"/>
    <row r="4112" s="65" customFormat="1" ht="12.75"/>
    <row r="4113" s="65" customFormat="1" ht="12.75"/>
    <row r="4114" s="65" customFormat="1" ht="12.75"/>
    <row r="4115" s="65" customFormat="1" ht="12.75"/>
    <row r="4116" s="65" customFormat="1" ht="12.75"/>
    <row r="4117" s="65" customFormat="1" ht="12.75"/>
    <row r="4118" s="65" customFormat="1" ht="12.75"/>
    <row r="4119" s="65" customFormat="1" ht="12.75"/>
    <row r="4120" s="65" customFormat="1" ht="12.75"/>
    <row r="4121" s="65" customFormat="1" ht="12.75"/>
    <row r="4122" s="65" customFormat="1" ht="12.75"/>
    <row r="4123" s="65" customFormat="1" ht="12.75"/>
    <row r="4124" s="65" customFormat="1" ht="12.75"/>
    <row r="4125" s="65" customFormat="1" ht="12.75"/>
    <row r="4126" s="65" customFormat="1" ht="12.75"/>
    <row r="4127" s="65" customFormat="1" ht="12.75"/>
    <row r="4128" s="65" customFormat="1" ht="12.75"/>
    <row r="4129" s="65" customFormat="1" ht="12.75"/>
    <row r="4130" s="65" customFormat="1" ht="12.75"/>
    <row r="4131" s="65" customFormat="1" ht="12.75"/>
    <row r="4132" s="65" customFormat="1" ht="12.75"/>
    <row r="4133" s="65" customFormat="1" ht="12.75"/>
    <row r="4134" s="65" customFormat="1" ht="12.75"/>
    <row r="4135" s="65" customFormat="1" ht="12.75"/>
    <row r="4136" s="65" customFormat="1" ht="12.75"/>
    <row r="4137" s="65" customFormat="1" ht="12.75"/>
    <row r="4138" s="65" customFormat="1" ht="12.75"/>
    <row r="4139" s="65" customFormat="1" ht="12.75"/>
    <row r="4140" s="65" customFormat="1" ht="12.75"/>
    <row r="4141" s="65" customFormat="1" ht="12.75"/>
    <row r="4142" s="65" customFormat="1" ht="12.75"/>
    <row r="4143" s="65" customFormat="1" ht="12.75"/>
    <row r="4144" s="65" customFormat="1" ht="12.75"/>
    <row r="4145" s="65" customFormat="1" ht="12.75"/>
    <row r="4146" s="65" customFormat="1" ht="12.75"/>
    <row r="4147" s="65" customFormat="1" ht="12.75"/>
    <row r="4148" s="65" customFormat="1" ht="12.75"/>
    <row r="4149" s="65" customFormat="1" ht="12.75"/>
    <row r="4150" s="65" customFormat="1" ht="12.75"/>
    <row r="4151" s="65" customFormat="1" ht="12.75"/>
    <row r="4152" s="65" customFormat="1" ht="12.75"/>
    <row r="4153" s="65" customFormat="1" ht="12.75"/>
    <row r="4154" s="65" customFormat="1" ht="12.75"/>
    <row r="4155" s="65" customFormat="1" ht="12.75"/>
    <row r="4156" s="65" customFormat="1" ht="12.75"/>
    <row r="4157" s="65" customFormat="1" ht="12.75"/>
    <row r="4158" s="65" customFormat="1" ht="12.75"/>
    <row r="4159" s="65" customFormat="1" ht="12.75"/>
    <row r="4160" s="65" customFormat="1" ht="12.75"/>
    <row r="4161" s="65" customFormat="1" ht="12.75"/>
    <row r="4162" s="65" customFormat="1" ht="12.75"/>
    <row r="4163" s="65" customFormat="1" ht="12.75"/>
    <row r="4164" s="65" customFormat="1" ht="12.75"/>
    <row r="4165" s="65" customFormat="1" ht="12.75"/>
    <row r="4166" s="65" customFormat="1" ht="12.75"/>
    <row r="4167" s="65" customFormat="1" ht="12.75"/>
    <row r="4168" s="65" customFormat="1" ht="12.75"/>
    <row r="4169" s="65" customFormat="1" ht="12.75"/>
    <row r="4170" s="65" customFormat="1" ht="12.75"/>
    <row r="4171" s="65" customFormat="1" ht="12.75"/>
    <row r="4172" s="65" customFormat="1" ht="12.75"/>
    <row r="4173" s="65" customFormat="1" ht="12.75"/>
    <row r="4174" s="65" customFormat="1" ht="12.75"/>
    <row r="4175" s="65" customFormat="1" ht="12.75"/>
    <row r="4176" s="65" customFormat="1" ht="12.75"/>
    <row r="4177" s="65" customFormat="1" ht="12.75"/>
    <row r="4178" s="65" customFormat="1" ht="12.75"/>
    <row r="4179" s="65" customFormat="1" ht="12.75"/>
    <row r="4180" s="65" customFormat="1" ht="12.75"/>
    <row r="4181" s="65" customFormat="1" ht="12.75"/>
    <row r="4182" s="65" customFormat="1" ht="12.75"/>
    <row r="4183" s="65" customFormat="1" ht="12.75"/>
    <row r="4184" s="65" customFormat="1" ht="12.75"/>
    <row r="4185" s="65" customFormat="1" ht="12.75"/>
    <row r="4186" s="65" customFormat="1" ht="12.75"/>
    <row r="4187" s="65" customFormat="1" ht="12.75"/>
    <row r="4188" s="65" customFormat="1" ht="12.75"/>
    <row r="4189" s="65" customFormat="1" ht="12.75"/>
    <row r="4190" s="65" customFormat="1" ht="12.75"/>
    <row r="4191" s="65" customFormat="1" ht="12.75"/>
    <row r="4192" s="65" customFormat="1" ht="12.75"/>
    <row r="4193" s="65" customFormat="1" ht="12.75"/>
    <row r="4194" s="65" customFormat="1" ht="12.75"/>
    <row r="4195" s="65" customFormat="1" ht="12.75"/>
    <row r="4196" s="65" customFormat="1" ht="12.75"/>
    <row r="4197" s="65" customFormat="1" ht="12.75"/>
    <row r="4198" s="65" customFormat="1" ht="12.75"/>
    <row r="4199" s="65" customFormat="1" ht="12.75"/>
    <row r="4200" s="65" customFormat="1" ht="12.75"/>
    <row r="4201" s="65" customFormat="1" ht="12.75"/>
    <row r="4202" s="65" customFormat="1" ht="12.75"/>
    <row r="4203" s="65" customFormat="1" ht="12.75"/>
    <row r="4204" s="65" customFormat="1" ht="12.75"/>
    <row r="4205" s="65" customFormat="1" ht="12.75"/>
    <row r="4206" s="65" customFormat="1" ht="12.75"/>
    <row r="4207" s="65" customFormat="1" ht="12.75"/>
    <row r="4208" s="65" customFormat="1" ht="12.75"/>
    <row r="4209" s="65" customFormat="1" ht="12.75"/>
    <row r="4210" s="65" customFormat="1" ht="12.75"/>
    <row r="4211" s="65" customFormat="1" ht="12.75"/>
    <row r="4212" s="65" customFormat="1" ht="12.75"/>
    <row r="4213" s="65" customFormat="1" ht="12.75"/>
    <row r="4214" s="65" customFormat="1" ht="12.75"/>
    <row r="4215" s="65" customFormat="1" ht="12.75"/>
    <row r="4216" s="65" customFormat="1" ht="12.75"/>
    <row r="4217" s="65" customFormat="1" ht="12.75"/>
    <row r="4218" s="65" customFormat="1" ht="12.75"/>
    <row r="4219" s="65" customFormat="1" ht="12.75"/>
    <row r="4220" s="65" customFormat="1" ht="12.75"/>
    <row r="4221" s="65" customFormat="1" ht="12.75"/>
    <row r="4222" s="65" customFormat="1" ht="12.75"/>
    <row r="4223" s="65" customFormat="1" ht="12.75"/>
    <row r="4224" s="65" customFormat="1" ht="12.75"/>
    <row r="4225" s="65" customFormat="1" ht="12.75"/>
    <row r="4226" s="65" customFormat="1" ht="12.75"/>
    <row r="4227" s="65" customFormat="1" ht="12.75"/>
    <row r="4228" s="65" customFormat="1" ht="12.75"/>
    <row r="4229" s="65" customFormat="1" ht="12.75"/>
    <row r="4230" s="65" customFormat="1" ht="12.75"/>
    <row r="4231" s="65" customFormat="1" ht="12.75"/>
    <row r="4232" s="65" customFormat="1" ht="12.75"/>
    <row r="4233" s="65" customFormat="1" ht="12.75"/>
    <row r="4234" s="65" customFormat="1" ht="12.75"/>
    <row r="4235" s="65" customFormat="1" ht="12.75"/>
    <row r="4236" s="65" customFormat="1" ht="12.75"/>
    <row r="4237" s="65" customFormat="1" ht="12.75"/>
    <row r="4238" s="65" customFormat="1" ht="12.75"/>
    <row r="4239" s="65" customFormat="1" ht="12.75"/>
    <row r="4240" s="65" customFormat="1" ht="12.75"/>
    <row r="4241" s="65" customFormat="1" ht="12.75"/>
    <row r="4242" s="65" customFormat="1" ht="12.75"/>
    <row r="4243" s="65" customFormat="1" ht="12.75"/>
    <row r="4244" s="65" customFormat="1" ht="12.75"/>
    <row r="4245" s="65" customFormat="1" ht="12.75"/>
    <row r="4246" s="65" customFormat="1" ht="12.75"/>
    <row r="4247" s="65" customFormat="1" ht="12.75"/>
    <row r="4248" s="65" customFormat="1" ht="12.75"/>
    <row r="4249" s="65" customFormat="1" ht="12.75"/>
    <row r="4250" s="65" customFormat="1" ht="12.75"/>
    <row r="4251" s="65" customFormat="1" ht="12.75"/>
    <row r="4252" s="65" customFormat="1" ht="12.75"/>
    <row r="4253" s="65" customFormat="1" ht="12.75"/>
    <row r="4254" s="65" customFormat="1" ht="12.75"/>
    <row r="4255" s="65" customFormat="1" ht="12.75"/>
    <row r="4256" s="65" customFormat="1" ht="12.75"/>
    <row r="4257" s="65" customFormat="1" ht="12.75"/>
    <row r="4258" s="65" customFormat="1" ht="12.75"/>
    <row r="4259" s="65" customFormat="1" ht="12.75"/>
    <row r="4260" s="65" customFormat="1" ht="12.75"/>
    <row r="4261" s="65" customFormat="1" ht="12.75"/>
    <row r="4262" s="65" customFormat="1" ht="12.75"/>
    <row r="4263" s="65" customFormat="1" ht="12.75"/>
    <row r="4264" s="65" customFormat="1" ht="12.75"/>
    <row r="4265" s="65" customFormat="1" ht="12.75"/>
    <row r="4266" s="65" customFormat="1" ht="12.75"/>
    <row r="4267" s="65" customFormat="1" ht="12.75"/>
    <row r="4268" s="65" customFormat="1" ht="12.75"/>
    <row r="4269" s="65" customFormat="1" ht="12.75"/>
    <row r="4270" s="65" customFormat="1" ht="12.75"/>
    <row r="4271" s="65" customFormat="1" ht="12.75"/>
    <row r="4272" s="65" customFormat="1" ht="12.75"/>
    <row r="4273" s="65" customFormat="1" ht="12.75"/>
    <row r="4274" s="65" customFormat="1" ht="12.75"/>
    <row r="4275" s="65" customFormat="1" ht="12.75"/>
    <row r="4276" s="65" customFormat="1" ht="12.75"/>
    <row r="4277" s="65" customFormat="1" ht="12.75"/>
    <row r="4278" s="65" customFormat="1" ht="12.75"/>
    <row r="4279" s="65" customFormat="1" ht="12.75"/>
    <row r="4280" s="65" customFormat="1" ht="12.75"/>
    <row r="4281" s="65" customFormat="1" ht="12.75"/>
    <row r="4282" s="65" customFormat="1" ht="12.75"/>
    <row r="4283" s="65" customFormat="1" ht="12.75"/>
    <row r="4284" s="65" customFormat="1" ht="12.75"/>
    <row r="4285" s="65" customFormat="1" ht="12.75"/>
    <row r="4286" s="65" customFormat="1" ht="12.75"/>
    <row r="4287" s="65" customFormat="1" ht="12.75"/>
    <row r="4288" s="65" customFormat="1" ht="12.75"/>
    <row r="4289" s="65" customFormat="1" ht="12.75"/>
    <row r="4290" s="65" customFormat="1" ht="12.75"/>
    <row r="4291" s="65" customFormat="1" ht="12.75"/>
    <row r="4292" s="65" customFormat="1" ht="12.75"/>
    <row r="4293" s="65" customFormat="1" ht="12.75"/>
    <row r="4294" s="65" customFormat="1" ht="12.75"/>
    <row r="4295" s="65" customFormat="1" ht="12.75"/>
    <row r="4296" s="65" customFormat="1" ht="12.75"/>
    <row r="4297" s="65" customFormat="1" ht="12.75"/>
    <row r="4298" s="65" customFormat="1" ht="12.75"/>
    <row r="4299" s="65" customFormat="1" ht="12.75"/>
    <row r="4300" s="65" customFormat="1" ht="12.75"/>
    <row r="4301" s="65" customFormat="1" ht="12.75"/>
    <row r="4302" s="65" customFormat="1" ht="12.75"/>
    <row r="4303" s="65" customFormat="1" ht="12.75"/>
    <row r="4304" s="65" customFormat="1" ht="12.75"/>
    <row r="4305" s="65" customFormat="1" ht="12.75"/>
    <row r="4306" s="65" customFormat="1" ht="12.75"/>
    <row r="4307" s="65" customFormat="1" ht="12.75"/>
    <row r="4308" s="65" customFormat="1" ht="12.75"/>
    <row r="4309" s="65" customFormat="1" ht="12.75"/>
    <row r="4310" s="65" customFormat="1" ht="12.75"/>
    <row r="4311" s="65" customFormat="1" ht="12.75"/>
    <row r="4312" s="65" customFormat="1" ht="12.75"/>
    <row r="4313" s="65" customFormat="1" ht="12.75"/>
    <row r="4314" s="65" customFormat="1" ht="12.75"/>
    <row r="4315" s="65" customFormat="1" ht="12.75"/>
    <row r="4316" s="65" customFormat="1" ht="12.75"/>
    <row r="4317" s="65" customFormat="1" ht="12.75"/>
    <row r="4318" s="65" customFormat="1" ht="12.75"/>
    <row r="4319" s="65" customFormat="1" ht="12.75"/>
    <row r="4320" s="65" customFormat="1" ht="12.75"/>
    <row r="4321" s="65" customFormat="1" ht="12.75"/>
    <row r="4322" s="65" customFormat="1" ht="12.75"/>
    <row r="4323" s="65" customFormat="1" ht="12.75"/>
    <row r="4324" s="65" customFormat="1" ht="12.75"/>
    <row r="4325" s="65" customFormat="1" ht="12.75"/>
    <row r="4326" s="65" customFormat="1" ht="12.75"/>
    <row r="4327" s="65" customFormat="1" ht="12.75"/>
    <row r="4328" s="65" customFormat="1" ht="12.75"/>
    <row r="4329" s="65" customFormat="1" ht="12.75"/>
    <row r="4330" s="65" customFormat="1" ht="12.75"/>
    <row r="4331" s="65" customFormat="1" ht="12.75"/>
    <row r="4332" s="65" customFormat="1" ht="12.75"/>
    <row r="4333" s="65" customFormat="1" ht="12.75"/>
    <row r="4334" s="65" customFormat="1" ht="12.75"/>
    <row r="4335" s="65" customFormat="1" ht="12.75"/>
    <row r="4336" s="65" customFormat="1" ht="12.75"/>
    <row r="4337" s="65" customFormat="1" ht="12.75"/>
    <row r="4338" s="65" customFormat="1" ht="12.75"/>
    <row r="4339" s="65" customFormat="1" ht="12.75"/>
    <row r="4340" s="65" customFormat="1" ht="12.75"/>
    <row r="4341" s="65" customFormat="1" ht="12.75"/>
    <row r="4342" s="65" customFormat="1" ht="12.75"/>
    <row r="4343" s="65" customFormat="1" ht="12.75"/>
    <row r="4344" s="65" customFormat="1" ht="12.75"/>
    <row r="4345" s="65" customFormat="1" ht="12.75"/>
    <row r="4346" s="65" customFormat="1" ht="12.75"/>
    <row r="4347" s="65" customFormat="1" ht="12.75"/>
    <row r="4348" s="65" customFormat="1" ht="12.75"/>
    <row r="4349" s="65" customFormat="1" ht="12.75"/>
    <row r="4350" s="65" customFormat="1" ht="12.75"/>
    <row r="4351" s="65" customFormat="1" ht="12.75"/>
    <row r="4352" s="65" customFormat="1" ht="12.75"/>
    <row r="4353" s="65" customFormat="1" ht="12.75"/>
    <row r="4354" s="65" customFormat="1" ht="12.75"/>
    <row r="4355" s="65" customFormat="1" ht="12.75"/>
    <row r="4356" s="65" customFormat="1" ht="12.75"/>
    <row r="4357" s="65" customFormat="1" ht="12.75"/>
    <row r="4358" s="65" customFormat="1" ht="12.75"/>
    <row r="4359" s="65" customFormat="1" ht="12.75"/>
    <row r="4360" s="65" customFormat="1" ht="12.75"/>
    <row r="4361" s="65" customFormat="1" ht="12.75"/>
    <row r="4362" s="65" customFormat="1" ht="12.75"/>
    <row r="4363" s="65" customFormat="1" ht="12.75"/>
    <row r="4364" s="65" customFormat="1" ht="12.75"/>
    <row r="4365" s="65" customFormat="1" ht="12.75"/>
    <row r="4366" s="65" customFormat="1" ht="12.75"/>
    <row r="4367" s="65" customFormat="1" ht="12.75"/>
    <row r="4368" s="65" customFormat="1" ht="12.75"/>
    <row r="4369" s="65" customFormat="1" ht="12.75"/>
    <row r="4370" s="65" customFormat="1" ht="12.75"/>
    <row r="4371" s="65" customFormat="1" ht="12.75"/>
    <row r="4372" s="65" customFormat="1" ht="12.75"/>
    <row r="4373" s="65" customFormat="1" ht="12.75"/>
    <row r="4374" s="65" customFormat="1" ht="12.75"/>
    <row r="4375" s="65" customFormat="1" ht="12.75"/>
    <row r="4376" s="65" customFormat="1" ht="12.75"/>
    <row r="4377" s="65" customFormat="1" ht="12.75"/>
    <row r="4378" s="65" customFormat="1" ht="12.75"/>
    <row r="4379" s="65" customFormat="1" ht="12.75"/>
    <row r="4380" s="65" customFormat="1" ht="12.75"/>
    <row r="4381" s="65" customFormat="1" ht="12.75"/>
    <row r="4382" s="65" customFormat="1" ht="12.75"/>
    <row r="4383" s="65" customFormat="1" ht="12.75"/>
    <row r="4384" s="65" customFormat="1" ht="12.75"/>
    <row r="4385" s="65" customFormat="1" ht="12.75"/>
    <row r="4386" s="65" customFormat="1" ht="12.75"/>
    <row r="4387" s="65" customFormat="1" ht="12.75"/>
    <row r="4388" s="65" customFormat="1" ht="12.75"/>
    <row r="4389" s="65" customFormat="1" ht="12.75"/>
    <row r="4390" s="65" customFormat="1" ht="12.75"/>
    <row r="4391" s="65" customFormat="1" ht="12.75"/>
    <row r="4392" s="65" customFormat="1" ht="12.75"/>
    <row r="4393" s="65" customFormat="1" ht="12.75"/>
    <row r="4394" s="65" customFormat="1" ht="12.75"/>
    <row r="4395" s="65" customFormat="1" ht="12.75"/>
    <row r="4396" s="65" customFormat="1" ht="12.75"/>
    <row r="4397" s="65" customFormat="1" ht="12.75"/>
    <row r="4398" s="65" customFormat="1" ht="12.75"/>
    <row r="4399" s="65" customFormat="1" ht="12.75"/>
    <row r="4400" s="65" customFormat="1" ht="12.75"/>
    <row r="4401" s="65" customFormat="1" ht="12.75"/>
    <row r="4402" s="65" customFormat="1" ht="12.75"/>
    <row r="4403" s="65" customFormat="1" ht="12.75"/>
    <row r="4404" s="65" customFormat="1" ht="12.75"/>
    <row r="4405" s="65" customFormat="1" ht="12.75"/>
    <row r="4406" s="65" customFormat="1" ht="12.75"/>
    <row r="4407" s="65" customFormat="1" ht="12.75"/>
    <row r="4408" s="65" customFormat="1" ht="12.75"/>
    <row r="4409" s="65" customFormat="1" ht="12.75"/>
    <row r="4410" s="65" customFormat="1" ht="12.75"/>
    <row r="4411" s="65" customFormat="1" ht="12.75"/>
    <row r="4412" s="65" customFormat="1" ht="12.75"/>
    <row r="4413" s="65" customFormat="1" ht="12.75"/>
    <row r="4414" s="65" customFormat="1" ht="12.75"/>
    <row r="4415" s="65" customFormat="1" ht="12.75"/>
    <row r="4416" s="65" customFormat="1" ht="12.75"/>
    <row r="4417" s="65" customFormat="1" ht="12.75"/>
    <row r="4418" s="65" customFormat="1" ht="12.75"/>
    <row r="4419" s="65" customFormat="1" ht="12.75"/>
    <row r="4420" s="65" customFormat="1" ht="12.75"/>
    <row r="4421" s="65" customFormat="1" ht="12.75"/>
    <row r="4422" s="65" customFormat="1" ht="12.75"/>
    <row r="4423" s="65" customFormat="1" ht="12.75"/>
    <row r="4424" s="65" customFormat="1" ht="12.75"/>
    <row r="4425" s="65" customFormat="1" ht="12.75"/>
    <row r="4426" s="65" customFormat="1" ht="12.75"/>
    <row r="4427" s="65" customFormat="1" ht="12.75"/>
    <row r="4428" s="65" customFormat="1" ht="12.75"/>
    <row r="4429" s="65" customFormat="1" ht="12.75"/>
    <row r="4430" s="65" customFormat="1" ht="12.75"/>
    <row r="4431" s="65" customFormat="1" ht="12.75"/>
    <row r="4432" s="65" customFormat="1" ht="12.75"/>
    <row r="4433" s="65" customFormat="1" ht="12.75"/>
    <row r="4434" s="65" customFormat="1" ht="12.75"/>
    <row r="4435" s="65" customFormat="1" ht="12.75"/>
    <row r="4436" s="65" customFormat="1" ht="12.75"/>
    <row r="4437" s="65" customFormat="1" ht="12.75"/>
    <row r="4438" s="65" customFormat="1" ht="12.75"/>
    <row r="4439" s="65" customFormat="1" ht="12.75"/>
    <row r="4440" s="65" customFormat="1" ht="12.75"/>
    <row r="4441" s="65" customFormat="1" ht="12.75"/>
    <row r="4442" s="65" customFormat="1" ht="12.75"/>
    <row r="4443" s="65" customFormat="1" ht="12.75"/>
    <row r="4444" s="65" customFormat="1" ht="12.75"/>
    <row r="4445" s="65" customFormat="1" ht="12.75"/>
    <row r="4446" s="65" customFormat="1" ht="12.75"/>
    <row r="4447" s="65" customFormat="1" ht="12.75"/>
    <row r="4448" s="65" customFormat="1" ht="12.75"/>
    <row r="4449" s="65" customFormat="1" ht="12.75"/>
    <row r="4450" s="65" customFormat="1" ht="12.75"/>
    <row r="4451" s="65" customFormat="1" ht="12.75"/>
    <row r="4452" s="65" customFormat="1" ht="12.75"/>
    <row r="4453" s="65" customFormat="1" ht="12.75"/>
    <row r="4454" s="65" customFormat="1" ht="12.75"/>
    <row r="4455" s="65" customFormat="1" ht="12.75"/>
    <row r="4456" s="65" customFormat="1" ht="12.75"/>
    <row r="4457" s="65" customFormat="1" ht="12.75"/>
    <row r="4458" s="65" customFormat="1" ht="12.75"/>
    <row r="4459" s="65" customFormat="1" ht="12.75"/>
    <row r="4460" s="65" customFormat="1" ht="12.75"/>
    <row r="4461" s="65" customFormat="1" ht="12.75"/>
    <row r="4462" s="65" customFormat="1" ht="12.75"/>
    <row r="4463" s="65" customFormat="1" ht="12.75"/>
    <row r="4464" s="65" customFormat="1" ht="12.75"/>
    <row r="4465" s="65" customFormat="1" ht="12.75"/>
    <row r="4466" s="65" customFormat="1" ht="12.75"/>
    <row r="4467" s="65" customFormat="1" ht="12.75"/>
    <row r="4468" s="65" customFormat="1" ht="12.75"/>
    <row r="4469" s="65" customFormat="1" ht="12.75"/>
    <row r="4470" s="65" customFormat="1" ht="12.75"/>
    <row r="4471" s="65" customFormat="1" ht="12.75"/>
    <row r="4472" s="65" customFormat="1" ht="12.75"/>
    <row r="4473" s="65" customFormat="1" ht="12.75"/>
    <row r="4474" s="65" customFormat="1" ht="12.75"/>
    <row r="4475" s="65" customFormat="1" ht="12.75"/>
    <row r="4476" s="65" customFormat="1" ht="12.75"/>
    <row r="4477" s="65" customFormat="1" ht="12.75"/>
    <row r="4478" s="65" customFormat="1" ht="12.75"/>
    <row r="4479" s="65" customFormat="1" ht="12.75"/>
    <row r="4480" s="65" customFormat="1" ht="12.75"/>
    <row r="4481" s="65" customFormat="1" ht="12.75"/>
    <row r="4482" s="65" customFormat="1" ht="12.75"/>
    <row r="4483" s="65" customFormat="1" ht="12.75"/>
    <row r="4484" s="65" customFormat="1" ht="12.75"/>
    <row r="4485" s="65" customFormat="1" ht="12.75"/>
    <row r="4486" s="65" customFormat="1" ht="12.75"/>
    <row r="4487" s="65" customFormat="1" ht="12.75"/>
    <row r="4488" s="65" customFormat="1" ht="12.75"/>
    <row r="4489" s="65" customFormat="1" ht="12.75"/>
    <row r="4490" s="65" customFormat="1" ht="12.75"/>
    <row r="4491" s="65" customFormat="1" ht="12.75"/>
    <row r="4492" s="65" customFormat="1" ht="12.75"/>
    <row r="4493" s="65" customFormat="1" ht="12.75"/>
    <row r="4494" s="65" customFormat="1" ht="12.75"/>
    <row r="4495" s="65" customFormat="1" ht="12.75"/>
    <row r="4496" s="65" customFormat="1" ht="12.75"/>
    <row r="4497" s="65" customFormat="1" ht="12.75"/>
    <row r="4498" s="65" customFormat="1" ht="12.75"/>
    <row r="4499" s="65" customFormat="1" ht="12.75"/>
    <row r="4500" s="65" customFormat="1" ht="12.75"/>
    <row r="4501" s="65" customFormat="1" ht="12.75"/>
    <row r="4502" s="65" customFormat="1" ht="12.75"/>
    <row r="4503" s="65" customFormat="1" ht="12.75"/>
    <row r="4504" s="65" customFormat="1" ht="12.75"/>
    <row r="4505" s="65" customFormat="1" ht="12.75"/>
    <row r="4506" s="65" customFormat="1" ht="12.75"/>
    <row r="4507" s="65" customFormat="1" ht="12.75"/>
    <row r="4508" s="65" customFormat="1" ht="12.75"/>
    <row r="4509" s="65" customFormat="1" ht="12.75"/>
    <row r="4510" s="65" customFormat="1" ht="12.75"/>
    <row r="4511" s="65" customFormat="1" ht="12.75"/>
    <row r="4512" s="65" customFormat="1" ht="12.75"/>
    <row r="4513" s="65" customFormat="1" ht="12.75"/>
    <row r="4514" s="65" customFormat="1" ht="12.75"/>
    <row r="4515" s="65" customFormat="1" ht="12.75"/>
    <row r="4516" s="65" customFormat="1" ht="12.75"/>
    <row r="4517" s="65" customFormat="1" ht="12.75"/>
    <row r="4518" s="65" customFormat="1" ht="12.75"/>
    <row r="4519" s="65" customFormat="1" ht="12.75"/>
    <row r="4520" s="65" customFormat="1" ht="12.75"/>
    <row r="4521" s="65" customFormat="1" ht="12.75"/>
    <row r="4522" s="65" customFormat="1" ht="12.75"/>
    <row r="4523" s="65" customFormat="1" ht="12.75"/>
    <row r="4524" s="65" customFormat="1" ht="12.75"/>
    <row r="4525" s="65" customFormat="1" ht="12.75"/>
    <row r="4526" s="65" customFormat="1" ht="12.75"/>
    <row r="4527" s="65" customFormat="1" ht="12.75"/>
    <row r="4528" s="65" customFormat="1" ht="12.75"/>
    <row r="4529" s="65" customFormat="1" ht="12.75"/>
    <row r="4530" s="65" customFormat="1" ht="12.75"/>
    <row r="4531" s="65" customFormat="1" ht="12.75"/>
    <row r="4532" s="65" customFormat="1" ht="12.75"/>
    <row r="4533" s="65" customFormat="1" ht="12.75"/>
    <row r="4534" s="65" customFormat="1" ht="12.75"/>
    <row r="4535" s="65" customFormat="1" ht="12.75"/>
    <row r="4536" s="65" customFormat="1" ht="12.75"/>
    <row r="4537" s="65" customFormat="1" ht="12.75"/>
    <row r="4538" s="65" customFormat="1" ht="12.75"/>
    <row r="4539" s="65" customFormat="1" ht="12.75"/>
    <row r="4540" s="65" customFormat="1" ht="12.75"/>
    <row r="4541" s="65" customFormat="1" ht="12.75"/>
    <row r="4542" s="65" customFormat="1" ht="12.75"/>
    <row r="4543" s="65" customFormat="1" ht="12.75"/>
    <row r="4544" s="65" customFormat="1" ht="12.75"/>
    <row r="4545" s="65" customFormat="1" ht="12.75"/>
    <row r="4546" s="65" customFormat="1" ht="12.75"/>
    <row r="4547" s="65" customFormat="1" ht="12.75"/>
    <row r="4548" s="65" customFormat="1" ht="12.75"/>
    <row r="4549" s="65" customFormat="1" ht="12.75"/>
    <row r="4550" s="65" customFormat="1" ht="12.75"/>
    <row r="4551" s="65" customFormat="1" ht="12.75"/>
    <row r="4552" s="65" customFormat="1" ht="12.75"/>
    <row r="4553" s="65" customFormat="1" ht="12.75"/>
    <row r="4554" s="65" customFormat="1" ht="12.75"/>
    <row r="4555" s="65" customFormat="1" ht="12.75"/>
    <row r="4556" s="65" customFormat="1" ht="12.75"/>
    <row r="4557" s="65" customFormat="1" ht="12.75"/>
    <row r="4558" s="65" customFormat="1" ht="12.75"/>
    <row r="4559" s="65" customFormat="1" ht="12.75"/>
    <row r="4560" s="65" customFormat="1" ht="12.75"/>
    <row r="4561" s="65" customFormat="1" ht="12.75"/>
    <row r="4562" s="65" customFormat="1" ht="12.75"/>
    <row r="4563" s="65" customFormat="1" ht="12.75"/>
    <row r="4564" s="65" customFormat="1" ht="12.75"/>
    <row r="4565" s="65" customFormat="1" ht="12.75"/>
    <row r="4566" s="65" customFormat="1" ht="12.75"/>
    <row r="4567" s="65" customFormat="1" ht="12.75"/>
    <row r="4568" s="65" customFormat="1" ht="12.75"/>
    <row r="4569" s="65" customFormat="1" ht="12.75"/>
    <row r="4570" s="65" customFormat="1" ht="12.75"/>
    <row r="4571" s="65" customFormat="1" ht="12.75"/>
    <row r="4572" s="65" customFormat="1" ht="12.75"/>
    <row r="4573" s="65" customFormat="1" ht="12.75"/>
    <row r="4574" s="65" customFormat="1" ht="12.75"/>
    <row r="4575" s="65" customFormat="1" ht="12.75"/>
    <row r="4576" s="65" customFormat="1" ht="12.75"/>
    <row r="4577" s="65" customFormat="1" ht="12.75"/>
    <row r="4578" s="65" customFormat="1" ht="12.75"/>
    <row r="4579" s="65" customFormat="1" ht="12.75"/>
    <row r="4580" s="65" customFormat="1" ht="12.75"/>
    <row r="4581" s="65" customFormat="1" ht="12.75"/>
    <row r="4582" s="65" customFormat="1" ht="12.75"/>
    <row r="4583" s="65" customFormat="1" ht="12.75"/>
    <row r="4584" s="65" customFormat="1" ht="12.75"/>
    <row r="4585" s="65" customFormat="1" ht="12.75"/>
    <row r="4586" s="65" customFormat="1" ht="12.75"/>
    <row r="4587" s="65" customFormat="1" ht="12.75"/>
    <row r="4588" s="65" customFormat="1" ht="12.75"/>
    <row r="4589" s="65" customFormat="1" ht="12.75"/>
    <row r="4590" s="65" customFormat="1" ht="12.75"/>
    <row r="4591" s="65" customFormat="1" ht="12.75"/>
    <row r="4592" s="65" customFormat="1" ht="12.75"/>
    <row r="4593" s="65" customFormat="1" ht="12.75"/>
    <row r="4594" s="65" customFormat="1" ht="12.75"/>
    <row r="4595" s="65" customFormat="1" ht="12.75"/>
    <row r="4596" s="65" customFormat="1" ht="12.75"/>
    <row r="4597" s="65" customFormat="1" ht="12.75"/>
    <row r="4598" s="65" customFormat="1" ht="12.75"/>
    <row r="4599" s="65" customFormat="1" ht="12.75"/>
    <row r="4600" s="65" customFormat="1" ht="12.75"/>
    <row r="4601" s="65" customFormat="1" ht="12.75"/>
    <row r="4602" s="65" customFormat="1" ht="12.75"/>
    <row r="4603" s="65" customFormat="1" ht="12.75"/>
    <row r="4604" s="65" customFormat="1" ht="12.75"/>
    <row r="4605" s="65" customFormat="1" ht="12.75"/>
    <row r="4606" s="65" customFormat="1" ht="12.75"/>
    <row r="4607" s="65" customFormat="1" ht="12.75"/>
    <row r="4608" s="65" customFormat="1" ht="12.75"/>
    <row r="4609" s="65" customFormat="1" ht="12.75"/>
    <row r="4610" s="65" customFormat="1" ht="12.75"/>
    <row r="4611" s="65" customFormat="1" ht="12.75"/>
    <row r="4612" s="65" customFormat="1" ht="12.75"/>
    <row r="4613" s="65" customFormat="1" ht="12.75"/>
    <row r="4614" s="65" customFormat="1" ht="12.75"/>
    <row r="4615" s="65" customFormat="1" ht="12.75"/>
    <row r="4616" s="65" customFormat="1" ht="12.75"/>
    <row r="4617" s="65" customFormat="1" ht="12.75"/>
    <row r="4618" s="65" customFormat="1" ht="12.75"/>
    <row r="4619" s="65" customFormat="1" ht="12.75"/>
    <row r="4620" s="65" customFormat="1" ht="12.75"/>
    <row r="4621" s="65" customFormat="1" ht="12.75"/>
    <row r="4622" s="65" customFormat="1" ht="12.75"/>
    <row r="4623" s="65" customFormat="1" ht="12.75"/>
    <row r="4624" s="65" customFormat="1" ht="12.75"/>
    <row r="4625" s="65" customFormat="1" ht="12.75"/>
    <row r="4626" s="65" customFormat="1" ht="12.75"/>
    <row r="4627" s="65" customFormat="1" ht="12.75"/>
    <row r="4628" s="65" customFormat="1" ht="12.75"/>
    <row r="4629" s="65" customFormat="1" ht="12.75"/>
    <row r="4630" s="65" customFormat="1" ht="12.75"/>
    <row r="4631" s="65" customFormat="1" ht="12.75"/>
    <row r="4632" s="65" customFormat="1" ht="12.75"/>
    <row r="4633" s="65" customFormat="1" ht="12.75"/>
    <row r="4634" s="65" customFormat="1" ht="12.75"/>
    <row r="4635" s="65" customFormat="1" ht="12.75"/>
    <row r="4636" s="65" customFormat="1" ht="12.75"/>
    <row r="4637" s="65" customFormat="1" ht="12.75"/>
    <row r="4638" s="65" customFormat="1" ht="12.75"/>
    <row r="4639" s="65" customFormat="1" ht="12.75"/>
    <row r="4640" s="65" customFormat="1" ht="12.75"/>
    <row r="4641" s="65" customFormat="1" ht="12.75"/>
    <row r="4642" s="65" customFormat="1" ht="12.75"/>
    <row r="4643" s="65" customFormat="1" ht="12.75"/>
    <row r="4644" s="65" customFormat="1" ht="12.75"/>
    <row r="4645" s="65" customFormat="1" ht="12.75"/>
    <row r="4646" s="65" customFormat="1" ht="12.75"/>
    <row r="4647" s="65" customFormat="1" ht="12.75"/>
    <row r="4648" s="65" customFormat="1" ht="12.75"/>
    <row r="4649" s="65" customFormat="1" ht="12.75"/>
    <row r="4650" s="65" customFormat="1" ht="12.75"/>
    <row r="4651" s="65" customFormat="1" ht="12.75"/>
    <row r="4652" s="65" customFormat="1" ht="12.75"/>
    <row r="4653" s="65" customFormat="1" ht="12.75"/>
    <row r="4654" s="65" customFormat="1" ht="12.75"/>
    <row r="4655" s="65" customFormat="1" ht="12.75"/>
    <row r="4656" s="65" customFormat="1" ht="12.75"/>
    <row r="4657" s="65" customFormat="1" ht="12.75"/>
    <row r="4658" s="65" customFormat="1" ht="12.75"/>
    <row r="4659" s="65" customFormat="1" ht="12.75"/>
    <row r="4660" s="65" customFormat="1" ht="12.75"/>
    <row r="4661" s="65" customFormat="1" ht="12.75"/>
    <row r="4662" s="65" customFormat="1" ht="12.75"/>
    <row r="4663" s="65" customFormat="1" ht="12.75"/>
    <row r="4664" s="65" customFormat="1" ht="12.75"/>
    <row r="4665" s="65" customFormat="1" ht="12.75"/>
    <row r="4666" s="65" customFormat="1" ht="12.75"/>
    <row r="4667" s="65" customFormat="1" ht="12.75"/>
    <row r="4668" s="65" customFormat="1" ht="12.75"/>
    <row r="4669" s="65" customFormat="1" ht="12.75"/>
    <row r="4670" s="65" customFormat="1" ht="12.75"/>
    <row r="4671" s="65" customFormat="1" ht="12.75"/>
    <row r="4672" s="65" customFormat="1" ht="12.75"/>
    <row r="4673" s="65" customFormat="1" ht="12.75"/>
    <row r="4674" s="65" customFormat="1" ht="12.75"/>
    <row r="4675" s="65" customFormat="1" ht="12.75"/>
    <row r="4676" s="65" customFormat="1" ht="12.75"/>
    <row r="4677" s="65" customFormat="1" ht="12.75"/>
    <row r="4678" s="65" customFormat="1" ht="12.75"/>
    <row r="4679" s="65" customFormat="1" ht="12.75"/>
    <row r="4680" s="65" customFormat="1" ht="12.75"/>
    <row r="4681" s="65" customFormat="1" ht="12.75"/>
    <row r="4682" s="65" customFormat="1" ht="12.75"/>
    <row r="4683" s="65" customFormat="1" ht="12.75"/>
    <row r="4684" s="65" customFormat="1" ht="12.75"/>
    <row r="4685" s="65" customFormat="1" ht="12.75"/>
    <row r="4686" s="65" customFormat="1" ht="12.75"/>
    <row r="4687" s="65" customFormat="1" ht="12.75"/>
    <row r="4688" s="65" customFormat="1" ht="12.75"/>
    <row r="4689" s="65" customFormat="1" ht="12.75"/>
    <row r="4690" s="65" customFormat="1" ht="12.75"/>
    <row r="4691" s="65" customFormat="1" ht="12.75"/>
    <row r="4692" s="65" customFormat="1" ht="12.75"/>
    <row r="4693" s="65" customFormat="1" ht="12.75"/>
    <row r="4694" s="65" customFormat="1" ht="12.75"/>
    <row r="4695" s="65" customFormat="1" ht="12.75"/>
    <row r="4696" s="65" customFormat="1" ht="12.75"/>
    <row r="4697" s="65" customFormat="1" ht="12.75"/>
    <row r="4698" s="65" customFormat="1" ht="12.75"/>
    <row r="4699" s="65" customFormat="1" ht="12.75"/>
    <row r="4700" s="65" customFormat="1" ht="12.75"/>
    <row r="4701" s="65" customFormat="1" ht="12.75"/>
    <row r="4702" s="65" customFormat="1" ht="12.75"/>
    <row r="4703" s="65" customFormat="1" ht="12.75"/>
    <row r="4704" s="65" customFormat="1" ht="12.75"/>
    <row r="4705" s="65" customFormat="1" ht="12.75"/>
    <row r="4706" s="65" customFormat="1" ht="12.75"/>
    <row r="4707" s="65" customFormat="1" ht="12.75"/>
    <row r="4708" s="65" customFormat="1" ht="12.75"/>
    <row r="4709" s="65" customFormat="1" ht="12.75"/>
    <row r="4710" s="65" customFormat="1" ht="12.75"/>
    <row r="4711" s="65" customFormat="1" ht="12.75"/>
    <row r="4712" s="65" customFormat="1" ht="12.75"/>
    <row r="4713" s="65" customFormat="1" ht="12.75"/>
    <row r="4714" s="65" customFormat="1" ht="12.75"/>
    <row r="4715" s="65" customFormat="1" ht="12.75"/>
    <row r="4716" s="65" customFormat="1" ht="12.75"/>
    <row r="4717" s="65" customFormat="1" ht="12.75"/>
    <row r="4718" s="65" customFormat="1" ht="12.75"/>
    <row r="4719" s="65" customFormat="1" ht="12.75"/>
    <row r="4720" s="65" customFormat="1" ht="12.75"/>
    <row r="4721" s="65" customFormat="1" ht="12.75"/>
    <row r="4722" s="65" customFormat="1" ht="12.75"/>
    <row r="4723" s="65" customFormat="1" ht="12.75"/>
    <row r="4724" s="65" customFormat="1" ht="12.75"/>
    <row r="4725" s="65" customFormat="1" ht="12.75"/>
    <row r="4726" s="65" customFormat="1" ht="12.75"/>
    <row r="4727" s="65" customFormat="1" ht="12.75"/>
    <row r="4728" s="65" customFormat="1" ht="12.75"/>
    <row r="4729" s="65" customFormat="1" ht="12.75"/>
    <row r="4730" s="65" customFormat="1" ht="12.75"/>
    <row r="4731" s="65" customFormat="1" ht="12.75"/>
    <row r="4732" s="65" customFormat="1" ht="12.75"/>
    <row r="4733" s="65" customFormat="1" ht="12.75"/>
    <row r="4734" s="65" customFormat="1" ht="12.75"/>
    <row r="4735" s="65" customFormat="1" ht="12.75"/>
    <row r="4736" s="65" customFormat="1" ht="12.75"/>
    <row r="4737" s="65" customFormat="1" ht="12.75"/>
    <row r="4738" s="65" customFormat="1" ht="12.75"/>
    <row r="4739" s="65" customFormat="1" ht="12.75"/>
    <row r="4740" s="65" customFormat="1" ht="12.75"/>
    <row r="4741" s="65" customFormat="1" ht="12.75"/>
    <row r="4742" s="65" customFormat="1" ht="12.75"/>
    <row r="4743" s="65" customFormat="1" ht="12.75"/>
    <row r="4744" s="65" customFormat="1" ht="12.75"/>
    <row r="4745" s="65" customFormat="1" ht="12.75"/>
    <row r="4746" s="65" customFormat="1" ht="12.75"/>
    <row r="4747" s="65" customFormat="1" ht="12.75"/>
    <row r="4748" s="65" customFormat="1" ht="12.75"/>
    <row r="4749" s="65" customFormat="1" ht="12.75"/>
    <row r="4750" s="65" customFormat="1" ht="12.75"/>
    <row r="4751" s="65" customFormat="1" ht="12.75"/>
    <row r="4752" s="65" customFormat="1" ht="12.75"/>
    <row r="4753" s="65" customFormat="1" ht="12.75"/>
    <row r="4754" s="65" customFormat="1" ht="12.75"/>
    <row r="4755" s="65" customFormat="1" ht="12.75"/>
    <row r="4756" s="65" customFormat="1" ht="12.75"/>
    <row r="4757" s="65" customFormat="1" ht="12.75"/>
    <row r="4758" s="65" customFormat="1" ht="12.75"/>
    <row r="4759" s="65" customFormat="1" ht="12.75"/>
    <row r="4760" s="65" customFormat="1" ht="12.75"/>
    <row r="4761" s="65" customFormat="1" ht="12.75"/>
    <row r="4762" s="65" customFormat="1" ht="12.75"/>
    <row r="4763" s="65" customFormat="1" ht="12.75"/>
    <row r="4764" s="65" customFormat="1" ht="12.75"/>
    <row r="4765" s="65" customFormat="1" ht="12.75"/>
    <row r="4766" s="65" customFormat="1" ht="12.75"/>
    <row r="4767" s="65" customFormat="1" ht="12.75"/>
    <row r="4768" s="65" customFormat="1" ht="12.75"/>
    <row r="4769" s="65" customFormat="1" ht="12.75"/>
    <row r="4770" s="65" customFormat="1" ht="12.75"/>
    <row r="4771" s="65" customFormat="1" ht="12.75"/>
    <row r="4772" s="65" customFormat="1" ht="12.75"/>
    <row r="4773" s="65" customFormat="1" ht="12.75"/>
    <row r="4774" s="65" customFormat="1" ht="12.75"/>
    <row r="4775" s="65" customFormat="1" ht="12.75"/>
    <row r="4776" s="65" customFormat="1" ht="12.75"/>
    <row r="4777" s="65" customFormat="1" ht="12.75"/>
    <row r="4778" s="65" customFormat="1" ht="12.75"/>
    <row r="4779" s="65" customFormat="1" ht="12.75"/>
    <row r="4780" s="65" customFormat="1" ht="12.75"/>
    <row r="4781" s="65" customFormat="1" ht="12.75"/>
    <row r="4782" s="65" customFormat="1" ht="12.75"/>
    <row r="4783" s="65" customFormat="1" ht="12.75"/>
    <row r="4784" s="65" customFormat="1" ht="12.75"/>
    <row r="4785" s="65" customFormat="1" ht="12.75"/>
    <row r="4786" s="65" customFormat="1" ht="12.75"/>
    <row r="4787" s="65" customFormat="1" ht="12.75"/>
    <row r="4788" s="65" customFormat="1" ht="12.75"/>
    <row r="4789" s="65" customFormat="1" ht="12.75"/>
    <row r="4790" s="65" customFormat="1" ht="12.75"/>
    <row r="4791" s="65" customFormat="1" ht="12.75"/>
    <row r="4792" s="65" customFormat="1" ht="12.75"/>
    <row r="4793" s="65" customFormat="1" ht="12.75"/>
    <row r="4794" s="65" customFormat="1" ht="12.75"/>
    <row r="4795" s="65" customFormat="1" ht="12.75"/>
    <row r="4796" s="65" customFormat="1" ht="12.75"/>
    <row r="4797" s="65" customFormat="1" ht="12.75"/>
    <row r="4798" s="65" customFormat="1" ht="12.75"/>
    <row r="4799" s="65" customFormat="1" ht="12.75"/>
    <row r="4800" s="65" customFormat="1" ht="12.75"/>
    <row r="4801" s="65" customFormat="1" ht="12.75"/>
    <row r="4802" s="65" customFormat="1" ht="12.75"/>
    <row r="4803" s="65" customFormat="1" ht="12.75"/>
    <row r="4804" s="65" customFormat="1" ht="12.75"/>
    <row r="4805" s="65" customFormat="1" ht="12.75"/>
    <row r="4806" s="65" customFormat="1" ht="12.75"/>
    <row r="4807" s="65" customFormat="1" ht="12.75"/>
    <row r="4808" s="65" customFormat="1" ht="12.75"/>
    <row r="4809" s="65" customFormat="1" ht="12.75"/>
    <row r="4810" s="65" customFormat="1" ht="12.75"/>
    <row r="4811" s="65" customFormat="1" ht="12.75"/>
    <row r="4812" s="65" customFormat="1" ht="12.75"/>
    <row r="4813" s="65" customFormat="1" ht="12.75"/>
    <row r="4814" s="65" customFormat="1" ht="12.75"/>
    <row r="4815" s="65" customFormat="1" ht="12.75"/>
    <row r="4816" s="65" customFormat="1" ht="12.75"/>
    <row r="4817" s="65" customFormat="1" ht="12.75"/>
    <row r="4818" s="65" customFormat="1" ht="12.75"/>
    <row r="4819" s="65" customFormat="1" ht="12.75"/>
    <row r="4820" s="65" customFormat="1" ht="12.75"/>
    <row r="4821" s="65" customFormat="1" ht="12.75"/>
    <row r="4822" s="65" customFormat="1" ht="12.75"/>
    <row r="4823" s="65" customFormat="1" ht="12.75"/>
    <row r="4824" s="65" customFormat="1" ht="12.75"/>
    <row r="4825" s="65" customFormat="1" ht="12.75"/>
    <row r="4826" s="65" customFormat="1" ht="12.75"/>
    <row r="4827" s="65" customFormat="1" ht="12.75"/>
    <row r="4828" s="65" customFormat="1" ht="12.75"/>
    <row r="4829" s="65" customFormat="1" ht="12.75"/>
    <row r="4830" s="65" customFormat="1" ht="12.75"/>
    <row r="4831" s="65" customFormat="1" ht="12.75"/>
    <row r="4832" s="65" customFormat="1" ht="12.75"/>
    <row r="4833" s="65" customFormat="1" ht="12.75"/>
    <row r="4834" s="65" customFormat="1" ht="12.75"/>
    <row r="4835" s="65" customFormat="1" ht="12.75"/>
    <row r="4836" s="65" customFormat="1" ht="12.75"/>
    <row r="4837" s="65" customFormat="1" ht="12.75"/>
    <row r="4838" s="65" customFormat="1" ht="12.75"/>
    <row r="4839" s="65" customFormat="1" ht="12.75"/>
    <row r="4840" s="65" customFormat="1" ht="12.75"/>
    <row r="4841" s="65" customFormat="1" ht="12.75"/>
    <row r="4842" s="65" customFormat="1" ht="12.75"/>
    <row r="4843" s="65" customFormat="1" ht="12.75"/>
    <row r="4844" s="65" customFormat="1" ht="12.75"/>
    <row r="4845" s="65" customFormat="1" ht="12.75"/>
    <row r="4846" s="65" customFormat="1" ht="12.75"/>
    <row r="4847" s="65" customFormat="1" ht="12.75"/>
    <row r="4848" s="65" customFormat="1" ht="12.75"/>
    <row r="4849" s="65" customFormat="1" ht="12.75"/>
    <row r="4850" s="65" customFormat="1" ht="12.75"/>
    <row r="4851" s="65" customFormat="1" ht="12.75"/>
    <row r="4852" s="65" customFormat="1" ht="12.75"/>
    <row r="4853" s="65" customFormat="1" ht="12.75"/>
    <row r="4854" s="65" customFormat="1" ht="12.75"/>
    <row r="4855" s="65" customFormat="1" ht="12.75"/>
    <row r="4856" s="65" customFormat="1" ht="12.75"/>
    <row r="4857" s="65" customFormat="1" ht="12.75"/>
    <row r="4858" s="65" customFormat="1" ht="12.75"/>
    <row r="4859" s="65" customFormat="1" ht="12.75"/>
    <row r="4860" s="65" customFormat="1" ht="12.75"/>
    <row r="4861" s="65" customFormat="1" ht="12.75"/>
    <row r="4862" s="65" customFormat="1" ht="12.75"/>
    <row r="4863" s="65" customFormat="1" ht="12.75"/>
    <row r="4864" s="65" customFormat="1" ht="12.75"/>
    <row r="4865" s="65" customFormat="1" ht="12.75"/>
    <row r="4866" s="65" customFormat="1" ht="12.75"/>
    <row r="4867" s="65" customFormat="1" ht="12.75"/>
    <row r="4868" s="65" customFormat="1" ht="12.75"/>
    <row r="4869" s="65" customFormat="1" ht="12.75"/>
    <row r="4870" s="65" customFormat="1" ht="12.75"/>
    <row r="4871" s="65" customFormat="1" ht="12.75"/>
    <row r="4872" s="65" customFormat="1" ht="12.75"/>
    <row r="4873" s="65" customFormat="1" ht="12.75"/>
    <row r="4874" s="65" customFormat="1" ht="12.75"/>
    <row r="4875" s="65" customFormat="1" ht="12.75"/>
    <row r="4876" s="65" customFormat="1" ht="12.75"/>
    <row r="4877" s="65" customFormat="1" ht="12.75"/>
    <row r="4878" s="65" customFormat="1" ht="12.75"/>
    <row r="4879" s="65" customFormat="1" ht="12.75"/>
    <row r="4880" s="65" customFormat="1" ht="12.75"/>
    <row r="4881" s="65" customFormat="1" ht="12.75"/>
    <row r="4882" s="65" customFormat="1" ht="12.75"/>
    <row r="4883" s="65" customFormat="1" ht="12.75"/>
    <row r="4884" s="65" customFormat="1" ht="12.75"/>
    <row r="4885" s="65" customFormat="1" ht="12.75"/>
    <row r="4886" s="65" customFormat="1" ht="12.75"/>
    <row r="4887" s="65" customFormat="1" ht="12.75"/>
    <row r="4888" s="65" customFormat="1" ht="12.75"/>
    <row r="4889" s="65" customFormat="1" ht="12.75"/>
    <row r="4890" s="65" customFormat="1" ht="12.75"/>
    <row r="4891" s="65" customFormat="1" ht="12.75"/>
    <row r="4892" s="65" customFormat="1" ht="12.75"/>
    <row r="4893" s="65" customFormat="1" ht="12.75"/>
    <row r="4894" s="65" customFormat="1" ht="12.75"/>
    <row r="4895" s="65" customFormat="1" ht="12.75"/>
    <row r="4896" s="65" customFormat="1" ht="12.75"/>
    <row r="4897" s="65" customFormat="1" ht="12.75"/>
    <row r="4898" s="65" customFormat="1" ht="12.75"/>
    <row r="4899" s="65" customFormat="1" ht="12.75"/>
    <row r="4900" s="65" customFormat="1" ht="12.75"/>
    <row r="4901" s="65" customFormat="1" ht="12.75"/>
    <row r="4902" s="65" customFormat="1" ht="12.75"/>
    <row r="4903" s="65" customFormat="1" ht="12.75"/>
    <row r="4904" s="65" customFormat="1" ht="12.75"/>
    <row r="4905" s="65" customFormat="1" ht="12.75"/>
    <row r="4906" s="65" customFormat="1" ht="12.75"/>
    <row r="4907" s="65" customFormat="1" ht="12.75"/>
    <row r="4908" s="65" customFormat="1" ht="12.75"/>
    <row r="4909" s="65" customFormat="1" ht="12.75"/>
    <row r="4910" s="65" customFormat="1" ht="12.75"/>
    <row r="4911" s="65" customFormat="1" ht="12.75"/>
    <row r="4912" s="65" customFormat="1" ht="12.75"/>
    <row r="4913" s="65" customFormat="1" ht="12.75"/>
    <row r="4914" s="65" customFormat="1" ht="12.75"/>
    <row r="4915" s="65" customFormat="1" ht="12.75"/>
    <row r="4916" s="65" customFormat="1" ht="12.75"/>
    <row r="4917" s="65" customFormat="1" ht="12.75"/>
    <row r="4918" s="65" customFormat="1" ht="12.75"/>
    <row r="4919" s="65" customFormat="1" ht="12.75"/>
    <row r="4920" s="65" customFormat="1" ht="12.75"/>
    <row r="4921" s="65" customFormat="1" ht="12.75"/>
    <row r="4922" s="65" customFormat="1" ht="12.75"/>
    <row r="4923" s="65" customFormat="1" ht="12.75"/>
    <row r="4924" s="65" customFormat="1" ht="12.75"/>
    <row r="4925" s="65" customFormat="1" ht="12.75"/>
    <row r="4926" s="65" customFormat="1" ht="12.75"/>
    <row r="4927" s="65" customFormat="1" ht="12.75"/>
    <row r="4928" s="65" customFormat="1" ht="12.75"/>
    <row r="4929" s="65" customFormat="1" ht="12.75"/>
    <row r="4930" s="65" customFormat="1" ht="12.75"/>
    <row r="4931" s="65" customFormat="1" ht="12.75"/>
    <row r="4932" s="65" customFormat="1" ht="12.75"/>
    <row r="4933" s="65" customFormat="1" ht="12.75"/>
    <row r="4934" s="65" customFormat="1" ht="12.75"/>
    <row r="4935" s="65" customFormat="1" ht="12.75"/>
    <row r="4936" s="65" customFormat="1" ht="12.75"/>
    <row r="4937" s="65" customFormat="1" ht="12.75"/>
    <row r="4938" s="65" customFormat="1" ht="12.75"/>
    <row r="4939" s="65" customFormat="1" ht="12.75"/>
    <row r="4940" s="65" customFormat="1" ht="12.75"/>
    <row r="4941" s="65" customFormat="1" ht="12.75"/>
    <row r="4942" s="65" customFormat="1" ht="12.75"/>
    <row r="4943" s="65" customFormat="1" ht="12.75"/>
    <row r="4944" s="65" customFormat="1" ht="12.75"/>
    <row r="4945" s="65" customFormat="1" ht="12.75"/>
    <row r="4946" s="65" customFormat="1" ht="12.75"/>
    <row r="4947" s="65" customFormat="1" ht="12.75"/>
    <row r="4948" s="65" customFormat="1" ht="12.75"/>
    <row r="4949" s="65" customFormat="1" ht="12.75"/>
    <row r="4950" s="65" customFormat="1" ht="12.75"/>
    <row r="4951" s="65" customFormat="1" ht="12.75"/>
    <row r="4952" s="65" customFormat="1" ht="12.75"/>
    <row r="4953" s="65" customFormat="1" ht="12.75"/>
    <row r="4954" s="65" customFormat="1" ht="12.75"/>
    <row r="4955" s="65" customFormat="1" ht="12.75"/>
    <row r="4956" s="65" customFormat="1" ht="12.75"/>
    <row r="4957" s="65" customFormat="1" ht="12.75"/>
    <row r="4958" s="65" customFormat="1" ht="12.75"/>
    <row r="4959" s="65" customFormat="1" ht="12.75"/>
    <row r="4960" s="65" customFormat="1" ht="12.75"/>
    <row r="4961" s="65" customFormat="1" ht="12.75"/>
    <row r="4962" s="65" customFormat="1" ht="12.75"/>
    <row r="4963" s="65" customFormat="1" ht="12.75"/>
    <row r="4964" s="65" customFormat="1" ht="12.75"/>
    <row r="4965" s="65" customFormat="1" ht="12.75"/>
    <row r="4966" s="65" customFormat="1" ht="12.75"/>
    <row r="4967" s="65" customFormat="1" ht="12.75"/>
    <row r="4968" s="65" customFormat="1" ht="12.75"/>
    <row r="4969" s="65" customFormat="1" ht="12.75"/>
    <row r="4970" s="65" customFormat="1" ht="12.75"/>
    <row r="4971" s="65" customFormat="1" ht="12.75"/>
    <row r="4972" s="65" customFormat="1" ht="12.75"/>
    <row r="4973" s="65" customFormat="1" ht="12.75"/>
    <row r="4974" s="65" customFormat="1" ht="12.75"/>
    <row r="4975" s="65" customFormat="1" ht="12.75"/>
    <row r="4976" s="65" customFormat="1" ht="12.75"/>
    <row r="4977" s="65" customFormat="1" ht="12.75"/>
    <row r="4978" s="65" customFormat="1" ht="12.75"/>
    <row r="4979" s="65" customFormat="1" ht="12.75"/>
    <row r="4980" s="65" customFormat="1" ht="12.75"/>
    <row r="4981" s="65" customFormat="1" ht="12.75"/>
    <row r="4982" s="65" customFormat="1" ht="12.75"/>
    <row r="4983" s="65" customFormat="1" ht="12.75"/>
    <row r="4984" s="65" customFormat="1" ht="12.75"/>
    <row r="4985" s="65" customFormat="1" ht="12.75"/>
    <row r="4986" s="65" customFormat="1" ht="12.75"/>
    <row r="4987" s="65" customFormat="1" ht="12.75"/>
    <row r="4988" s="65" customFormat="1" ht="12.75"/>
    <row r="4989" s="65" customFormat="1" ht="12.75"/>
    <row r="4990" s="65" customFormat="1" ht="12.75"/>
    <row r="4991" s="65" customFormat="1" ht="12.75"/>
    <row r="4992" s="65" customFormat="1" ht="12.75"/>
    <row r="4993" s="65" customFormat="1" ht="12.75"/>
    <row r="4994" s="65" customFormat="1" ht="12.75"/>
    <row r="4995" s="65" customFormat="1" ht="12.75"/>
    <row r="4996" s="65" customFormat="1" ht="12.75"/>
    <row r="4997" s="65" customFormat="1" ht="12.75"/>
    <row r="4998" s="65" customFormat="1" ht="12.75"/>
    <row r="4999" s="65" customFormat="1" ht="12.75"/>
    <row r="5000" s="65" customFormat="1" ht="12.75"/>
    <row r="5001" s="65" customFormat="1" ht="12.75"/>
    <row r="5002" s="65" customFormat="1" ht="12.75"/>
    <row r="5003" s="65" customFormat="1" ht="12.75"/>
    <row r="5004" s="65" customFormat="1" ht="12.75"/>
    <row r="5005" s="65" customFormat="1" ht="12.75"/>
    <row r="5006" s="65" customFormat="1" ht="12.75"/>
    <row r="5007" s="65" customFormat="1" ht="12.75"/>
    <row r="5008" s="65" customFormat="1" ht="12.75"/>
    <row r="5009" s="65" customFormat="1" ht="12.75"/>
    <row r="5010" s="65" customFormat="1" ht="12.75"/>
    <row r="5011" s="65" customFormat="1" ht="12.75"/>
    <row r="5012" s="65" customFormat="1" ht="12.75"/>
    <row r="5013" s="65" customFormat="1" ht="12.75"/>
    <row r="5014" s="65" customFormat="1" ht="12.75"/>
    <row r="5015" s="65" customFormat="1" ht="12.75"/>
    <row r="5016" s="65" customFormat="1" ht="12.75"/>
    <row r="5017" s="65" customFormat="1" ht="12.75"/>
    <row r="5018" s="65" customFormat="1" ht="12.75"/>
    <row r="5019" s="65" customFormat="1" ht="12.75"/>
    <row r="5020" s="65" customFormat="1" ht="12.75"/>
    <row r="5021" s="65" customFormat="1" ht="12.75"/>
    <row r="5022" s="65" customFormat="1" ht="12.75"/>
    <row r="5023" s="65" customFormat="1" ht="12.75"/>
    <row r="5024" s="65" customFormat="1" ht="12.75"/>
    <row r="5025" s="65" customFormat="1" ht="12.75"/>
    <row r="5026" s="65" customFormat="1" ht="12.75"/>
    <row r="5027" s="65" customFormat="1" ht="12.75"/>
    <row r="5028" s="65" customFormat="1" ht="12.75"/>
    <row r="5029" s="65" customFormat="1" ht="12.75"/>
    <row r="5030" s="65" customFormat="1" ht="12.75"/>
    <row r="5031" s="65" customFormat="1" ht="12.75"/>
    <row r="5032" s="65" customFormat="1" ht="12.75"/>
    <row r="5033" s="65" customFormat="1" ht="12.75"/>
    <row r="5034" s="65" customFormat="1" ht="12.75"/>
    <row r="5035" s="65" customFormat="1" ht="12.75"/>
    <row r="5036" s="65" customFormat="1" ht="12.75"/>
    <row r="5037" s="65" customFormat="1" ht="12.75"/>
    <row r="5038" s="65" customFormat="1" ht="12.75"/>
    <row r="5039" s="65" customFormat="1" ht="12.75"/>
    <row r="5040" s="65" customFormat="1" ht="12.75"/>
    <row r="5041" s="65" customFormat="1" ht="12.75"/>
    <row r="5042" s="65" customFormat="1" ht="12.75"/>
    <row r="5043" s="65" customFormat="1" ht="12.75"/>
    <row r="5044" s="65" customFormat="1" ht="12.75"/>
    <row r="5045" s="65" customFormat="1" ht="12.75"/>
    <row r="5046" s="65" customFormat="1" ht="12.75"/>
    <row r="5047" s="65" customFormat="1" ht="12.75"/>
    <row r="5048" s="65" customFormat="1" ht="12.75"/>
    <row r="5049" s="65" customFormat="1" ht="12.75"/>
    <row r="5050" s="65" customFormat="1" ht="12.75"/>
    <row r="5051" s="65" customFormat="1" ht="12.75"/>
    <row r="5052" s="65" customFormat="1" ht="12.75"/>
    <row r="5053" s="65" customFormat="1" ht="12.75"/>
    <row r="5054" s="65" customFormat="1" ht="12.75"/>
    <row r="5055" s="65" customFormat="1" ht="12.75"/>
    <row r="5056" s="65" customFormat="1" ht="12.75"/>
    <row r="5057" s="65" customFormat="1" ht="12.75"/>
    <row r="5058" s="65" customFormat="1" ht="12.75"/>
    <row r="5059" s="65" customFormat="1" ht="12.75"/>
    <row r="5060" s="65" customFormat="1" ht="12.75"/>
    <row r="5061" s="65" customFormat="1" ht="12.75"/>
    <row r="5062" s="65" customFormat="1" ht="12.75"/>
    <row r="5063" s="65" customFormat="1" ht="12.75"/>
    <row r="5064" s="65" customFormat="1" ht="12.75"/>
    <row r="5065" s="65" customFormat="1" ht="12.75"/>
    <row r="5066" s="65" customFormat="1" ht="12.75"/>
    <row r="5067" s="65" customFormat="1" ht="12.75"/>
    <row r="5068" s="65" customFormat="1" ht="12.75"/>
    <row r="5069" s="65" customFormat="1" ht="12.75"/>
    <row r="5070" s="65" customFormat="1" ht="12.75"/>
    <row r="5071" s="65" customFormat="1" ht="12.75"/>
    <row r="5072" s="65" customFormat="1" ht="12.75"/>
    <row r="5073" s="65" customFormat="1" ht="12.75"/>
    <row r="5074" s="65" customFormat="1" ht="12.75"/>
    <row r="5075" s="65" customFormat="1" ht="12.75"/>
    <row r="5076" s="65" customFormat="1" ht="12.75"/>
    <row r="5077" s="65" customFormat="1" ht="12.75"/>
    <row r="5078" s="65" customFormat="1" ht="12.75"/>
    <row r="5079" s="65" customFormat="1" ht="12.75"/>
    <row r="5080" s="65" customFormat="1" ht="12.75"/>
    <row r="5081" s="65" customFormat="1" ht="12.75"/>
    <row r="5082" s="65" customFormat="1" ht="12.75"/>
    <row r="5083" s="65" customFormat="1" ht="12.75"/>
    <row r="5084" s="65" customFormat="1" ht="12.75"/>
    <row r="5085" s="65" customFormat="1" ht="12.75"/>
    <row r="5086" s="65" customFormat="1" ht="12.75"/>
    <row r="5087" s="65" customFormat="1" ht="12.75"/>
    <row r="5088" s="65" customFormat="1" ht="12.75"/>
    <row r="5089" s="65" customFormat="1" ht="12.75"/>
    <row r="5090" s="65" customFormat="1" ht="12.75"/>
    <row r="5091" s="65" customFormat="1" ht="12.75"/>
    <row r="5092" s="65" customFormat="1" ht="12.75"/>
    <row r="5093" s="65" customFormat="1" ht="12.75"/>
    <row r="5094" s="65" customFormat="1" ht="12.75"/>
    <row r="5095" s="65" customFormat="1" ht="12.75"/>
    <row r="5096" s="65" customFormat="1" ht="12.75"/>
    <row r="5097" s="65" customFormat="1" ht="12.75"/>
    <row r="5098" s="65" customFormat="1" ht="12.75"/>
    <row r="5099" s="65" customFormat="1" ht="12.75"/>
    <row r="5100" s="65" customFormat="1" ht="12.75"/>
    <row r="5101" s="65" customFormat="1" ht="12.75"/>
    <row r="5102" s="65" customFormat="1" ht="12.75"/>
    <row r="5103" s="65" customFormat="1" ht="12.75"/>
    <row r="5104" s="65" customFormat="1" ht="12.75"/>
    <row r="5105" s="65" customFormat="1" ht="12.75"/>
    <row r="5106" s="65" customFormat="1" ht="12.75"/>
    <row r="5107" s="65" customFormat="1" ht="12.75"/>
    <row r="5108" s="65" customFormat="1" ht="12.75"/>
    <row r="5109" s="65" customFormat="1" ht="12.75"/>
    <row r="5110" s="65" customFormat="1" ht="12.75"/>
    <row r="5111" s="65" customFormat="1" ht="12.75"/>
    <row r="5112" s="65" customFormat="1" ht="12.75"/>
    <row r="5113" s="65" customFormat="1" ht="12.75"/>
    <row r="5114" s="65" customFormat="1" ht="12.75"/>
    <row r="5115" s="65" customFormat="1" ht="12.75"/>
    <row r="5116" s="65" customFormat="1" ht="12.75"/>
    <row r="5117" s="65" customFormat="1" ht="12.75"/>
    <row r="5118" s="65" customFormat="1" ht="12.75"/>
    <row r="5119" s="65" customFormat="1" ht="12.75"/>
    <row r="5120" s="65" customFormat="1" ht="12.75"/>
    <row r="5121" s="65" customFormat="1" ht="12.75"/>
    <row r="5122" s="65" customFormat="1" ht="12.75"/>
    <row r="5123" s="65" customFormat="1" ht="12.75"/>
    <row r="5124" s="65" customFormat="1" ht="12.75"/>
    <row r="5125" s="65" customFormat="1" ht="12.75"/>
    <row r="5126" s="65" customFormat="1" ht="12.75"/>
    <row r="5127" s="65" customFormat="1" ht="12.75"/>
    <row r="5128" s="65" customFormat="1" ht="12.75"/>
    <row r="5129" s="65" customFormat="1" ht="12.75"/>
    <row r="5130" s="65" customFormat="1" ht="12.75"/>
    <row r="5131" s="65" customFormat="1" ht="12.75"/>
    <row r="5132" s="65" customFormat="1" ht="12.75"/>
    <row r="5133" s="65" customFormat="1" ht="12.75"/>
    <row r="5134" s="65" customFormat="1" ht="12.75"/>
    <row r="5135" s="65" customFormat="1" ht="12.75"/>
    <row r="5136" s="65" customFormat="1" ht="12.75"/>
    <row r="5137" s="65" customFormat="1" ht="12.75"/>
    <row r="5138" s="65" customFormat="1" ht="12.75"/>
    <row r="5139" s="65" customFormat="1" ht="12.75"/>
    <row r="5140" s="65" customFormat="1" ht="12.75"/>
    <row r="5141" s="65" customFormat="1" ht="12.75"/>
    <row r="5142" s="65" customFormat="1" ht="12.75"/>
    <row r="5143" s="65" customFormat="1" ht="12.75"/>
    <row r="5144" s="65" customFormat="1" ht="12.75"/>
    <row r="5145" s="65" customFormat="1" ht="12.75"/>
    <row r="5146" s="65" customFormat="1" ht="12.75"/>
    <row r="5147" s="65" customFormat="1" ht="12.75"/>
    <row r="5148" s="65" customFormat="1" ht="12.75"/>
    <row r="5149" s="65" customFormat="1" ht="12.75"/>
    <row r="5150" s="65" customFormat="1" ht="12.75"/>
    <row r="5151" s="65" customFormat="1" ht="12.75"/>
    <row r="5152" s="65" customFormat="1" ht="12.75"/>
    <row r="5153" s="65" customFormat="1" ht="12.75"/>
    <row r="5154" s="65" customFormat="1" ht="12.75"/>
    <row r="5155" s="65" customFormat="1" ht="12.75"/>
    <row r="5156" s="65" customFormat="1" ht="12.75"/>
    <row r="5157" s="65" customFormat="1" ht="12.75"/>
    <row r="5158" s="65" customFormat="1" ht="12.75"/>
    <row r="5159" s="65" customFormat="1" ht="12.75"/>
    <row r="5160" s="65" customFormat="1" ht="12.75"/>
    <row r="5161" s="65" customFormat="1" ht="12.75"/>
    <row r="5162" s="65" customFormat="1" ht="12.75"/>
    <row r="5163" s="65" customFormat="1" ht="12.75"/>
    <row r="5164" s="65" customFormat="1" ht="12.75"/>
    <row r="5165" s="65" customFormat="1" ht="12.75"/>
    <row r="5166" s="65" customFormat="1" ht="12.75"/>
    <row r="5167" s="65" customFormat="1" ht="12.75"/>
    <row r="5168" s="65" customFormat="1" ht="12.75"/>
    <row r="5169" s="65" customFormat="1" ht="12.75"/>
    <row r="5170" s="65" customFormat="1" ht="12.75"/>
    <row r="5171" s="65" customFormat="1" ht="12.75"/>
    <row r="5172" s="65" customFormat="1" ht="12.75"/>
    <row r="5173" s="65" customFormat="1" ht="12.75"/>
    <row r="5174" s="65" customFormat="1" ht="12.75"/>
    <row r="5175" s="65" customFormat="1" ht="12.75"/>
    <row r="5176" s="65" customFormat="1" ht="12.75"/>
    <row r="5177" s="65" customFormat="1" ht="12.75"/>
    <row r="5178" s="65" customFormat="1" ht="12.75"/>
    <row r="5179" s="65" customFormat="1" ht="12.75"/>
    <row r="5180" s="65" customFormat="1" ht="12.75"/>
    <row r="5181" s="65" customFormat="1" ht="12.75"/>
    <row r="5182" s="65" customFormat="1" ht="12.75"/>
    <row r="5183" s="65" customFormat="1" ht="12.75"/>
    <row r="5184" s="65" customFormat="1" ht="12.75"/>
    <row r="5185" s="65" customFormat="1" ht="12.75"/>
    <row r="5186" s="65" customFormat="1" ht="12.75"/>
    <row r="5187" s="65" customFormat="1" ht="12.75"/>
    <row r="5188" s="65" customFormat="1" ht="12.75"/>
    <row r="5189" s="65" customFormat="1" ht="12.75"/>
    <row r="5190" s="65" customFormat="1" ht="12.75"/>
    <row r="5191" s="65" customFormat="1" ht="12.75"/>
    <row r="5192" s="65" customFormat="1" ht="12.75"/>
    <row r="5193" s="65" customFormat="1" ht="12.75"/>
    <row r="5194" s="65" customFormat="1" ht="12.75"/>
    <row r="5195" s="65" customFormat="1" ht="12.75"/>
    <row r="5196" s="65" customFormat="1" ht="12.75"/>
    <row r="5197" s="65" customFormat="1" ht="12.75"/>
    <row r="5198" s="65" customFormat="1" ht="12.75"/>
    <row r="5199" s="65" customFormat="1" ht="12.75"/>
    <row r="5200" s="65" customFormat="1" ht="12.75"/>
    <row r="5201" s="65" customFormat="1" ht="12.75"/>
    <row r="5202" s="65" customFormat="1" ht="12.75"/>
    <row r="5203" s="65" customFormat="1" ht="12.75"/>
    <row r="5204" s="65" customFormat="1" ht="12.75"/>
    <row r="5205" s="65" customFormat="1" ht="12.75"/>
    <row r="5206" s="65" customFormat="1" ht="12.75"/>
    <row r="5207" s="65" customFormat="1" ht="12.75"/>
    <row r="5208" s="65" customFormat="1" ht="12.75"/>
    <row r="5209" s="65" customFormat="1" ht="12.75"/>
    <row r="5210" s="65" customFormat="1" ht="12.75"/>
    <row r="5211" s="65" customFormat="1" ht="12.75"/>
    <row r="5212" s="65" customFormat="1" ht="12.75"/>
    <row r="5213" s="65" customFormat="1" ht="12.75"/>
    <row r="5214" s="65" customFormat="1" ht="12.75"/>
    <row r="5215" s="65" customFormat="1" ht="12.75"/>
    <row r="5216" s="65" customFormat="1" ht="12.75"/>
    <row r="5217" s="65" customFormat="1" ht="12.75"/>
    <row r="5218" s="65" customFormat="1" ht="12.75"/>
    <row r="5219" s="65" customFormat="1" ht="12.75"/>
    <row r="5220" s="65" customFormat="1" ht="12.75"/>
    <row r="5221" s="65" customFormat="1" ht="12.75"/>
    <row r="5222" s="65" customFormat="1" ht="12.75"/>
    <row r="5223" s="65" customFormat="1" ht="12.75"/>
    <row r="5224" s="65" customFormat="1" ht="12.75"/>
    <row r="5225" s="65" customFormat="1" ht="12.75"/>
    <row r="5226" s="65" customFormat="1" ht="12.75"/>
    <row r="5227" s="65" customFormat="1" ht="12.75"/>
    <row r="5228" s="65" customFormat="1" ht="12.75"/>
    <row r="5229" s="65" customFormat="1" ht="12.75"/>
    <row r="5230" s="65" customFormat="1" ht="12.75"/>
    <row r="5231" s="65" customFormat="1" ht="12.75"/>
    <row r="5232" s="65" customFormat="1" ht="12.75"/>
    <row r="5233" s="65" customFormat="1" ht="12.75"/>
    <row r="5234" s="65" customFormat="1" ht="12.75"/>
    <row r="5235" s="65" customFormat="1" ht="12.75"/>
    <row r="5236" s="65" customFormat="1" ht="12.75"/>
    <row r="5237" s="65" customFormat="1" ht="12.75"/>
    <row r="5238" s="65" customFormat="1" ht="12.75"/>
    <row r="5239" s="65" customFormat="1" ht="12.75"/>
    <row r="5240" s="65" customFormat="1" ht="12.75"/>
    <row r="5241" s="65" customFormat="1" ht="12.75"/>
    <row r="5242" s="65" customFormat="1" ht="12.75"/>
    <row r="5243" s="65" customFormat="1" ht="12.75"/>
    <row r="5244" s="65" customFormat="1" ht="12.75"/>
    <row r="5245" s="65" customFormat="1" ht="12.75"/>
    <row r="5246" s="65" customFormat="1" ht="12.75"/>
    <row r="5247" s="65" customFormat="1" ht="12.75"/>
    <row r="5248" s="65" customFormat="1" ht="12.75"/>
    <row r="5249" s="65" customFormat="1" ht="12.75"/>
    <row r="5250" s="65" customFormat="1" ht="12.75"/>
    <row r="5251" s="65" customFormat="1" ht="12.75"/>
    <row r="5252" s="65" customFormat="1" ht="12.75"/>
    <row r="5253" s="65" customFormat="1" ht="12.75"/>
    <row r="5254" s="65" customFormat="1" ht="12.75"/>
    <row r="5255" s="65" customFormat="1" ht="12.75"/>
    <row r="5256" s="65" customFormat="1" ht="12.75"/>
    <row r="5257" s="65" customFormat="1" ht="12.75"/>
    <row r="5258" s="65" customFormat="1" ht="12.75"/>
    <row r="5259" s="65" customFormat="1" ht="12.75"/>
    <row r="5260" s="65" customFormat="1" ht="12.75"/>
    <row r="5261" s="65" customFormat="1" ht="12.75"/>
    <row r="5262" s="65" customFormat="1" ht="12.75"/>
    <row r="5263" s="65" customFormat="1" ht="12.75"/>
    <row r="5264" s="65" customFormat="1" ht="12.75"/>
    <row r="5265" s="65" customFormat="1" ht="12.75"/>
    <row r="5266" s="65" customFormat="1" ht="12.75"/>
    <row r="5267" s="65" customFormat="1" ht="12.75"/>
    <row r="5268" s="65" customFormat="1" ht="12.75"/>
    <row r="5269" s="65" customFormat="1" ht="12.75"/>
    <row r="5270" s="65" customFormat="1" ht="12.75"/>
    <row r="5271" s="65" customFormat="1" ht="12.75"/>
    <row r="5272" s="65" customFormat="1" ht="12.75"/>
    <row r="5273" s="65" customFormat="1" ht="12.75"/>
    <row r="5274" s="65" customFormat="1" ht="12.75"/>
    <row r="5275" s="65" customFormat="1" ht="12.75"/>
    <row r="5276" s="65" customFormat="1" ht="12.75"/>
    <row r="5277" s="65" customFormat="1" ht="12.75"/>
    <row r="5278" s="65" customFormat="1" ht="12.75"/>
    <row r="5279" s="65" customFormat="1" ht="12.75"/>
    <row r="5280" s="65" customFormat="1" ht="12.75"/>
    <row r="5281" s="65" customFormat="1" ht="12.75"/>
    <row r="5282" s="65" customFormat="1" ht="12.75"/>
    <row r="5283" s="65" customFormat="1" ht="12.75"/>
    <row r="5284" s="65" customFormat="1" ht="12.75"/>
    <row r="5285" s="65" customFormat="1" ht="12.75"/>
    <row r="5286" s="65" customFormat="1" ht="12.75"/>
    <row r="5287" s="65" customFormat="1" ht="12.75"/>
    <row r="5288" s="65" customFormat="1" ht="12.75"/>
    <row r="5289" s="65" customFormat="1" ht="12.75"/>
    <row r="5290" s="65" customFormat="1" ht="12.75"/>
    <row r="5291" s="65" customFormat="1" ht="12.75"/>
    <row r="5292" s="65" customFormat="1" ht="12.75"/>
    <row r="5293" s="65" customFormat="1" ht="12.75"/>
    <row r="5294" s="65" customFormat="1" ht="12.75"/>
    <row r="5295" s="65" customFormat="1" ht="12.75"/>
    <row r="5296" s="65" customFormat="1" ht="12.75"/>
    <row r="5297" s="65" customFormat="1" ht="12.75"/>
    <row r="5298" s="65" customFormat="1" ht="12.75"/>
    <row r="5299" s="65" customFormat="1" ht="12.75"/>
    <row r="5300" s="65" customFormat="1" ht="12.75"/>
    <row r="5301" s="65" customFormat="1" ht="12.75"/>
    <row r="5302" s="65" customFormat="1" ht="12.75"/>
    <row r="5303" s="65" customFormat="1" ht="12.75"/>
    <row r="5304" s="65" customFormat="1" ht="12.75"/>
    <row r="5305" s="65" customFormat="1" ht="12.75"/>
    <row r="5306" s="65" customFormat="1" ht="12.75"/>
    <row r="5307" s="65" customFormat="1" ht="12.75"/>
    <row r="5308" s="65" customFormat="1" ht="12.75"/>
    <row r="5309" s="65" customFormat="1" ht="12.75"/>
    <row r="5310" s="65" customFormat="1" ht="12.75"/>
    <row r="5311" s="65" customFormat="1" ht="12.75"/>
    <row r="5312" s="65" customFormat="1" ht="12.75"/>
    <row r="5313" s="65" customFormat="1" ht="12.75"/>
    <row r="5314" s="65" customFormat="1" ht="12.75"/>
    <row r="5315" s="65" customFormat="1" ht="12.75"/>
    <row r="5316" s="65" customFormat="1" ht="12.75"/>
    <row r="5317" s="65" customFormat="1" ht="12.75"/>
    <row r="5318" s="65" customFormat="1" ht="12.75"/>
    <row r="5319" s="65" customFormat="1" ht="12.75"/>
    <row r="5320" s="65" customFormat="1" ht="12.75"/>
    <row r="5321" s="65" customFormat="1" ht="12.75"/>
    <row r="5322" s="65" customFormat="1" ht="12.75"/>
    <row r="5323" s="65" customFormat="1" ht="12.75"/>
    <row r="5324" s="65" customFormat="1" ht="12.75"/>
    <row r="5325" s="65" customFormat="1" ht="12.75"/>
    <row r="5326" s="65" customFormat="1" ht="12.75"/>
    <row r="5327" s="65" customFormat="1" ht="12.75"/>
    <row r="5328" s="65" customFormat="1" ht="12.75"/>
    <row r="5329" s="65" customFormat="1" ht="12.75"/>
    <row r="5330" s="65" customFormat="1" ht="12.75"/>
    <row r="5331" s="65" customFormat="1" ht="12.75"/>
    <row r="5332" s="65" customFormat="1" ht="12.75"/>
    <row r="5333" s="65" customFormat="1" ht="12.75"/>
    <row r="5334" s="65" customFormat="1" ht="12.75"/>
    <row r="5335" s="65" customFormat="1" ht="12.75"/>
    <row r="5336" s="65" customFormat="1" ht="12.75"/>
    <row r="5337" s="65" customFormat="1" ht="12.75"/>
    <row r="5338" s="65" customFormat="1" ht="12.75"/>
    <row r="5339" s="65" customFormat="1" ht="12.75"/>
    <row r="5340" s="65" customFormat="1" ht="12.75"/>
    <row r="5341" s="65" customFormat="1" ht="12.75"/>
    <row r="5342" s="65" customFormat="1" ht="12.75"/>
    <row r="5343" s="65" customFormat="1" ht="12.75"/>
    <row r="5344" s="65" customFormat="1" ht="12.75"/>
    <row r="5345" s="65" customFormat="1" ht="12.75"/>
    <row r="5346" s="65" customFormat="1" ht="12.75"/>
    <row r="5347" s="65" customFormat="1" ht="12.75"/>
    <row r="5348" s="65" customFormat="1" ht="12.75"/>
    <row r="5349" s="65" customFormat="1" ht="12.75"/>
    <row r="5350" s="65" customFormat="1" ht="12.75"/>
    <row r="5351" s="65" customFormat="1" ht="12.75"/>
    <row r="5352" s="65" customFormat="1" ht="12.75"/>
    <row r="5353" s="65" customFormat="1" ht="12.75"/>
    <row r="5354" s="65" customFormat="1" ht="12.75"/>
    <row r="5355" s="65" customFormat="1" ht="12.75"/>
    <row r="5356" s="65" customFormat="1" ht="12.75"/>
    <row r="5357" s="65" customFormat="1" ht="12.75"/>
    <row r="5358" s="65" customFormat="1" ht="12.75"/>
    <row r="5359" s="65" customFormat="1" ht="12.75"/>
    <row r="5360" s="65" customFormat="1" ht="12.75"/>
    <row r="5361" s="65" customFormat="1" ht="12.75"/>
    <row r="5362" s="65" customFormat="1" ht="12.75"/>
    <row r="5363" s="65" customFormat="1" ht="12.75"/>
    <row r="5364" s="65" customFormat="1" ht="12.75"/>
    <row r="5365" s="65" customFormat="1" ht="12.75"/>
    <row r="5366" s="65" customFormat="1" ht="12.75"/>
    <row r="5367" s="65" customFormat="1" ht="12.75"/>
    <row r="5368" s="65" customFormat="1" ht="12.75"/>
    <row r="5369" s="65" customFormat="1" ht="12.75"/>
    <row r="5370" s="65" customFormat="1" ht="12.75"/>
    <row r="5371" s="65" customFormat="1" ht="12.75"/>
    <row r="5372" s="65" customFormat="1" ht="12.75"/>
    <row r="5373" s="65" customFormat="1" ht="12.75"/>
    <row r="5374" s="65" customFormat="1" ht="12.75"/>
    <row r="5375" s="65" customFormat="1" ht="12.75"/>
    <row r="5376" s="65" customFormat="1" ht="12.75"/>
    <row r="5377" s="65" customFormat="1" ht="12.75"/>
    <row r="5378" s="65" customFormat="1" ht="12.75"/>
    <row r="5379" s="65" customFormat="1" ht="12.75"/>
    <row r="5380" s="65" customFormat="1" ht="12.75"/>
    <row r="5381" s="65" customFormat="1" ht="12.75"/>
    <row r="5382" s="65" customFormat="1" ht="12.75"/>
    <row r="5383" s="65" customFormat="1" ht="12.75"/>
    <row r="5384" s="65" customFormat="1" ht="12.75"/>
    <row r="5385" s="65" customFormat="1" ht="12.75"/>
    <row r="5386" s="65" customFormat="1" ht="12.75"/>
    <row r="5387" s="65" customFormat="1" ht="12.75"/>
    <row r="5388" s="65" customFormat="1" ht="12.75"/>
    <row r="5389" s="65" customFormat="1" ht="12.75"/>
    <row r="5390" s="65" customFormat="1" ht="12.75"/>
    <row r="5391" s="65" customFormat="1" ht="12.75"/>
    <row r="5392" s="65" customFormat="1" ht="12.75"/>
    <row r="5393" s="65" customFormat="1" ht="12.75"/>
    <row r="5394" s="65" customFormat="1" ht="12.75"/>
    <row r="5395" s="65" customFormat="1" ht="12.75"/>
    <row r="5396" s="65" customFormat="1" ht="12.75"/>
    <row r="5397" s="65" customFormat="1" ht="12.75"/>
    <row r="5398" s="65" customFormat="1" ht="12.75"/>
    <row r="5399" s="65" customFormat="1" ht="12.75"/>
    <row r="5400" s="65" customFormat="1" ht="12.75"/>
    <row r="5401" s="65" customFormat="1" ht="12.75"/>
    <row r="5402" s="65" customFormat="1" ht="12.75"/>
    <row r="5403" s="65" customFormat="1" ht="12.75"/>
    <row r="5404" s="65" customFormat="1" ht="12.75"/>
    <row r="5405" s="65" customFormat="1" ht="12.75"/>
    <row r="5406" s="65" customFormat="1" ht="12.75"/>
    <row r="5407" s="65" customFormat="1" ht="12.75"/>
    <row r="5408" s="65" customFormat="1" ht="12.75"/>
    <row r="5409" s="65" customFormat="1" ht="12.75"/>
    <row r="5410" s="65" customFormat="1" ht="12.75"/>
    <row r="5411" s="65" customFormat="1" ht="12.75"/>
    <row r="5412" s="65" customFormat="1" ht="12.75"/>
    <row r="5413" s="65" customFormat="1" ht="12.75"/>
    <row r="5414" s="65" customFormat="1" ht="12.75"/>
    <row r="5415" s="65" customFormat="1" ht="12.75"/>
    <row r="5416" s="65" customFormat="1" ht="12.75"/>
    <row r="5417" s="65" customFormat="1" ht="12.75"/>
    <row r="5418" s="65" customFormat="1" ht="12.75"/>
    <row r="5419" s="65" customFormat="1" ht="12.75"/>
    <row r="5420" s="65" customFormat="1" ht="12.75"/>
    <row r="5421" s="65" customFormat="1" ht="12.75"/>
    <row r="5422" s="65" customFormat="1" ht="12.75"/>
    <row r="5423" s="65" customFormat="1" ht="12.75"/>
    <row r="5424" s="65" customFormat="1" ht="12.75"/>
    <row r="5425" s="65" customFormat="1" ht="12.75"/>
    <row r="5426" s="65" customFormat="1" ht="12.75"/>
    <row r="5427" s="65" customFormat="1" ht="12.75"/>
    <row r="5428" s="65" customFormat="1" ht="12.75"/>
    <row r="5429" s="65" customFormat="1" ht="12.75"/>
    <row r="5430" s="65" customFormat="1" ht="12.75"/>
    <row r="5431" s="65" customFormat="1" ht="12.75"/>
    <row r="5432" s="65" customFormat="1" ht="12.75"/>
    <row r="5433" s="65" customFormat="1" ht="12.75"/>
    <row r="5434" s="65" customFormat="1" ht="12.75"/>
    <row r="5435" s="65" customFormat="1" ht="12.75"/>
    <row r="5436" s="65" customFormat="1" ht="12.75"/>
    <row r="5437" s="65" customFormat="1" ht="12.75"/>
    <row r="5438" s="65" customFormat="1" ht="12.75"/>
    <row r="5439" s="65" customFormat="1" ht="12.75"/>
    <row r="5440" s="65" customFormat="1" ht="12.75"/>
    <row r="5441" s="65" customFormat="1" ht="12.75"/>
    <row r="5442" s="65" customFormat="1" ht="12.75"/>
    <row r="5443" s="65" customFormat="1" ht="12.75"/>
    <row r="5444" s="65" customFormat="1" ht="12.75"/>
    <row r="5445" s="65" customFormat="1" ht="12.75"/>
    <row r="5446" s="65" customFormat="1" ht="12.75"/>
    <row r="5447" s="65" customFormat="1" ht="12.75"/>
    <row r="5448" s="65" customFormat="1" ht="12.75"/>
    <row r="5449" s="65" customFormat="1" ht="12.75"/>
    <row r="5450" s="65" customFormat="1" ht="12.75"/>
    <row r="5451" s="65" customFormat="1" ht="12.75"/>
    <row r="5452" s="65" customFormat="1" ht="12.75"/>
    <row r="5453" s="65" customFormat="1" ht="12.75"/>
    <row r="5454" s="65" customFormat="1" ht="12.75"/>
    <row r="5455" s="65" customFormat="1" ht="12.75"/>
    <row r="5456" s="65" customFormat="1" ht="12.75"/>
    <row r="5457" s="65" customFormat="1" ht="12.75"/>
    <row r="5458" s="65" customFormat="1" ht="12.75"/>
    <row r="5459" s="65" customFormat="1" ht="12.75"/>
    <row r="5460" s="65" customFormat="1" ht="12.75"/>
    <row r="5461" s="65" customFormat="1" ht="12.75"/>
    <row r="5462" s="65" customFormat="1" ht="12.75"/>
    <row r="5463" s="65" customFormat="1" ht="12.75"/>
    <row r="5464" s="65" customFormat="1" ht="12.75"/>
    <row r="5465" s="65" customFormat="1" ht="12.75"/>
    <row r="5466" s="65" customFormat="1" ht="12.75"/>
    <row r="5467" s="65" customFormat="1" ht="12.75"/>
    <row r="5468" s="65" customFormat="1" ht="12.75"/>
    <row r="5469" s="65" customFormat="1" ht="12.75"/>
    <row r="5470" s="65" customFormat="1" ht="12.75"/>
    <row r="5471" s="65" customFormat="1" ht="12.75"/>
    <row r="5472" s="65" customFormat="1" ht="12.75"/>
    <row r="5473" s="65" customFormat="1" ht="12.75"/>
    <row r="5474" s="65" customFormat="1" ht="12.75"/>
    <row r="5475" s="65" customFormat="1" ht="12.75"/>
    <row r="5476" s="65" customFormat="1" ht="12.75"/>
    <row r="5477" s="65" customFormat="1" ht="12.75"/>
    <row r="5478" s="65" customFormat="1" ht="12.75"/>
    <row r="5479" s="65" customFormat="1" ht="12.75"/>
    <row r="5480" s="65" customFormat="1" ht="12.75"/>
    <row r="5481" s="65" customFormat="1" ht="12.75"/>
    <row r="5482" s="65" customFormat="1" ht="12.75"/>
    <row r="5483" s="65" customFormat="1" ht="12.75"/>
    <row r="5484" s="65" customFormat="1" ht="12.75"/>
    <row r="5485" s="65" customFormat="1" ht="12.75"/>
    <row r="5486" s="65" customFormat="1" ht="12.75"/>
    <row r="5487" s="65" customFormat="1" ht="12.75"/>
    <row r="5488" s="65" customFormat="1" ht="12.75"/>
    <row r="5489" s="65" customFormat="1" ht="12.75"/>
    <row r="5490" s="65" customFormat="1" ht="12.75"/>
    <row r="5491" s="65" customFormat="1" ht="12.75"/>
    <row r="5492" s="65" customFormat="1" ht="12.75"/>
    <row r="5493" s="65" customFormat="1" ht="12.75"/>
    <row r="5494" s="65" customFormat="1" ht="12.75"/>
    <row r="5495" s="65" customFormat="1" ht="12.75"/>
    <row r="5496" s="65" customFormat="1" ht="12.75"/>
    <row r="5497" s="65" customFormat="1" ht="12.75"/>
    <row r="5498" s="65" customFormat="1" ht="12.75"/>
    <row r="5499" s="65" customFormat="1" ht="12.75"/>
    <row r="5500" s="65" customFormat="1" ht="12.75"/>
    <row r="5501" s="65" customFormat="1" ht="12.75"/>
    <row r="5502" s="65" customFormat="1" ht="12.75"/>
    <row r="5503" s="65" customFormat="1" ht="12.75"/>
    <row r="5504" s="65" customFormat="1" ht="12.75"/>
    <row r="5505" s="65" customFormat="1" ht="12.75"/>
    <row r="5506" s="65" customFormat="1" ht="12.75"/>
    <row r="5507" s="65" customFormat="1" ht="12.75"/>
    <row r="5508" s="65" customFormat="1" ht="12.75"/>
    <row r="5509" s="65" customFormat="1" ht="12.75"/>
    <row r="5510" s="65" customFormat="1" ht="12.75"/>
    <row r="5511" s="65" customFormat="1" ht="12.75"/>
    <row r="5512" s="65" customFormat="1" ht="12.75"/>
    <row r="5513" s="65" customFormat="1" ht="12.75"/>
    <row r="5514" s="65" customFormat="1" ht="12.75"/>
    <row r="5515" s="65" customFormat="1" ht="12.75"/>
    <row r="5516" s="65" customFormat="1" ht="12.75"/>
    <row r="5517" s="65" customFormat="1" ht="12.75"/>
    <row r="5518" s="65" customFormat="1" ht="12.75"/>
    <row r="5519" s="65" customFormat="1" ht="12.75"/>
    <row r="5520" s="65" customFormat="1" ht="12.75"/>
    <row r="5521" s="65" customFormat="1" ht="12.75"/>
    <row r="5522" s="65" customFormat="1" ht="12.75"/>
    <row r="5523" s="65" customFormat="1" ht="12.75"/>
    <row r="5524" s="65" customFormat="1" ht="12.75"/>
    <row r="5525" s="65" customFormat="1" ht="12.75"/>
    <row r="5526" s="65" customFormat="1" ht="12.75"/>
    <row r="5527" s="65" customFormat="1" ht="12.75"/>
    <row r="5528" s="65" customFormat="1" ht="12.75"/>
    <row r="5529" s="65" customFormat="1" ht="12.75"/>
    <row r="5530" s="65" customFormat="1" ht="12.75"/>
    <row r="5531" s="65" customFormat="1" ht="12.75"/>
    <row r="5532" s="65" customFormat="1" ht="12.75"/>
    <row r="5533" s="65" customFormat="1" ht="12.75"/>
    <row r="5534" s="65" customFormat="1" ht="12.75"/>
    <row r="5535" s="65" customFormat="1" ht="12.75"/>
    <row r="5536" s="65" customFormat="1" ht="12.75"/>
    <row r="5537" s="65" customFormat="1" ht="12.75"/>
    <row r="5538" s="65" customFormat="1" ht="12.75"/>
    <row r="5539" s="65" customFormat="1" ht="12.75"/>
    <row r="5540" s="65" customFormat="1" ht="12.75"/>
    <row r="5541" s="65" customFormat="1" ht="12.75"/>
    <row r="5542" s="65" customFormat="1" ht="12.75"/>
    <row r="5543" s="65" customFormat="1" ht="12.75"/>
    <row r="5544" s="65" customFormat="1" ht="12.75"/>
    <row r="5545" s="65" customFormat="1" ht="12.75"/>
    <row r="5546" s="65" customFormat="1" ht="12.75"/>
    <row r="5547" s="65" customFormat="1" ht="12.75"/>
    <row r="5548" s="65" customFormat="1" ht="12.75"/>
    <row r="5549" s="65" customFormat="1" ht="12.75"/>
    <row r="5550" s="65" customFormat="1" ht="12.75"/>
    <row r="5551" s="65" customFormat="1" ht="12.75"/>
    <row r="5552" s="65" customFormat="1" ht="12.75"/>
    <row r="5553" s="65" customFormat="1" ht="12.75"/>
    <row r="5554" s="65" customFormat="1" ht="12.75"/>
    <row r="5555" s="65" customFormat="1" ht="12.75"/>
    <row r="5556" s="65" customFormat="1" ht="12.75"/>
    <row r="5557" s="65" customFormat="1" ht="12.75"/>
    <row r="5558" s="65" customFormat="1" ht="12.75"/>
    <row r="5559" s="65" customFormat="1" ht="12.75"/>
    <row r="5560" s="65" customFormat="1" ht="12.75"/>
    <row r="5561" s="65" customFormat="1" ht="12.75"/>
    <row r="5562" s="65" customFormat="1" ht="12.75"/>
    <row r="5563" s="65" customFormat="1" ht="12.75"/>
    <row r="5564" s="65" customFormat="1" ht="12.75"/>
    <row r="5565" s="65" customFormat="1" ht="12.75"/>
    <row r="5566" s="65" customFormat="1" ht="12.75"/>
    <row r="5567" s="65" customFormat="1" ht="12.75"/>
    <row r="5568" s="65" customFormat="1" ht="12.75"/>
    <row r="5569" s="65" customFormat="1" ht="12.75"/>
    <row r="5570" s="65" customFormat="1" ht="12.75"/>
    <row r="5571" s="65" customFormat="1" ht="12.75"/>
    <row r="5572" s="65" customFormat="1" ht="12.75"/>
    <row r="5573" s="65" customFormat="1" ht="12.75"/>
    <row r="5574" s="65" customFormat="1" ht="12.75"/>
    <row r="5575" s="65" customFormat="1" ht="12.75"/>
    <row r="5576" s="65" customFormat="1" ht="12.75"/>
    <row r="5577" s="65" customFormat="1" ht="12.75"/>
    <row r="5578" s="65" customFormat="1" ht="12.75"/>
    <row r="5579" s="65" customFormat="1" ht="12.75"/>
    <row r="5580" s="65" customFormat="1" ht="12.75"/>
    <row r="5581" s="65" customFormat="1" ht="12.75"/>
    <row r="5582" s="65" customFormat="1" ht="12.75"/>
    <row r="5583" s="65" customFormat="1" ht="12.75"/>
    <row r="5584" s="65" customFormat="1" ht="12.75"/>
    <row r="5585" s="65" customFormat="1" ht="12.75"/>
    <row r="5586" s="65" customFormat="1" ht="12.75"/>
    <row r="5587" s="65" customFormat="1" ht="12.75"/>
    <row r="5588" s="65" customFormat="1" ht="12.75"/>
    <row r="5589" s="65" customFormat="1" ht="12.75"/>
    <row r="5590" s="65" customFormat="1" ht="12.75"/>
    <row r="5591" s="65" customFormat="1" ht="12.75"/>
    <row r="5592" s="65" customFormat="1" ht="12.75"/>
    <row r="5593" s="65" customFormat="1" ht="12.75"/>
    <row r="5594" s="65" customFormat="1" ht="12.75"/>
    <row r="5595" s="65" customFormat="1" ht="12.75"/>
    <row r="5596" s="65" customFormat="1" ht="12.75"/>
    <row r="5597" s="65" customFormat="1" ht="12.75"/>
    <row r="5598" s="65" customFormat="1" ht="12.75"/>
    <row r="5599" s="65" customFormat="1" ht="12.75"/>
    <row r="5600" s="65" customFormat="1" ht="12.75"/>
    <row r="5601" s="65" customFormat="1" ht="12.75"/>
    <row r="5602" s="65" customFormat="1" ht="12.75"/>
    <row r="5603" s="65" customFormat="1" ht="12.75"/>
    <row r="5604" s="65" customFormat="1" ht="12.75"/>
    <row r="5605" s="65" customFormat="1" ht="12.75"/>
    <row r="5606" s="65" customFormat="1" ht="12.75"/>
    <row r="5607" s="65" customFormat="1" ht="12.75"/>
    <row r="5608" s="65" customFormat="1" ht="12.75"/>
    <row r="5609" s="65" customFormat="1" ht="12.75"/>
    <row r="5610" s="65" customFormat="1" ht="12.75"/>
    <row r="5611" s="65" customFormat="1" ht="12.75"/>
    <row r="5612" s="65" customFormat="1" ht="12.75"/>
    <row r="5613" s="65" customFormat="1" ht="12.75"/>
    <row r="5614" s="65" customFormat="1" ht="12.75"/>
    <row r="5615" s="65" customFormat="1" ht="12.75"/>
    <row r="5616" s="65" customFormat="1" ht="12.75"/>
    <row r="5617" s="65" customFormat="1" ht="12.75"/>
    <row r="5618" s="65" customFormat="1" ht="12.75"/>
    <row r="5619" s="65" customFormat="1" ht="12.75"/>
    <row r="5620" s="65" customFormat="1" ht="12.75"/>
    <row r="5621" s="65" customFormat="1" ht="12.75"/>
    <row r="5622" s="65" customFormat="1" ht="12.75"/>
    <row r="5623" s="65" customFormat="1" ht="12.75"/>
    <row r="5624" s="65" customFormat="1" ht="12.75"/>
    <row r="5625" s="65" customFormat="1" ht="12.75"/>
    <row r="5626" s="65" customFormat="1" ht="12.75"/>
    <row r="5627" s="65" customFormat="1" ht="12.75"/>
    <row r="5628" s="65" customFormat="1" ht="12.75"/>
    <row r="5629" s="65" customFormat="1" ht="12.75"/>
    <row r="5630" s="65" customFormat="1" ht="12.75"/>
    <row r="5631" s="65" customFormat="1" ht="12.75"/>
    <row r="5632" s="65" customFormat="1" ht="12.75"/>
    <row r="5633" s="65" customFormat="1" ht="12.75"/>
    <row r="5634" s="65" customFormat="1" ht="12.75"/>
    <row r="5635" s="65" customFormat="1" ht="12.75"/>
    <row r="5636" s="65" customFormat="1" ht="12.75"/>
    <row r="5637" s="65" customFormat="1" ht="12.75"/>
    <row r="5638" s="65" customFormat="1" ht="12.75"/>
    <row r="5639" s="65" customFormat="1" ht="12.75"/>
    <row r="5640" s="65" customFormat="1" ht="12.75"/>
    <row r="5641" s="65" customFormat="1" ht="12.75"/>
    <row r="5642" s="65" customFormat="1" ht="12.75"/>
    <row r="5643" s="65" customFormat="1" ht="12.75"/>
    <row r="5644" s="65" customFormat="1" ht="12.75"/>
    <row r="5645" s="65" customFormat="1" ht="12.75"/>
    <row r="5646" s="65" customFormat="1" ht="12.75"/>
    <row r="5647" s="65" customFormat="1" ht="12.75"/>
    <row r="5648" s="65" customFormat="1" ht="12.75"/>
    <row r="5649" s="65" customFormat="1" ht="12.75"/>
    <row r="5650" s="65" customFormat="1" ht="12.75"/>
    <row r="5651" s="65" customFormat="1" ht="12.75"/>
    <row r="5652" s="65" customFormat="1" ht="12.75"/>
    <row r="5653" s="65" customFormat="1" ht="12.75"/>
    <row r="5654" s="65" customFormat="1" ht="12.75"/>
    <row r="5655" s="65" customFormat="1" ht="12.75"/>
    <row r="5656" s="65" customFormat="1" ht="12.75"/>
    <row r="5657" s="65" customFormat="1" ht="12.75"/>
    <row r="5658" s="65" customFormat="1" ht="12.75"/>
    <row r="5659" s="65" customFormat="1" ht="12.75"/>
    <row r="5660" s="65" customFormat="1" ht="12.75"/>
    <row r="5661" s="65" customFormat="1" ht="12.75"/>
    <row r="5662" s="65" customFormat="1" ht="12.75"/>
    <row r="5663" s="65" customFormat="1" ht="12.75"/>
    <row r="5664" s="65" customFormat="1" ht="12.75"/>
    <row r="5665" s="65" customFormat="1" ht="12.75"/>
    <row r="5666" s="65" customFormat="1" ht="12.75"/>
    <row r="5667" s="65" customFormat="1" ht="12.75"/>
    <row r="5668" s="65" customFormat="1" ht="12.75"/>
    <row r="5669" s="65" customFormat="1" ht="12.75"/>
    <row r="5670" s="65" customFormat="1" ht="12.75"/>
    <row r="5671" s="65" customFormat="1" ht="12.75"/>
    <row r="5672" s="65" customFormat="1" ht="12.75"/>
    <row r="5673" s="65" customFormat="1" ht="12.75"/>
    <row r="5674" s="65" customFormat="1" ht="12.75"/>
    <row r="5675" s="65" customFormat="1" ht="12.75"/>
    <row r="5676" s="65" customFormat="1" ht="12.75"/>
    <row r="5677" s="65" customFormat="1" ht="12.75"/>
    <row r="5678" s="65" customFormat="1" ht="12.75"/>
    <row r="5679" s="65" customFormat="1" ht="12.75"/>
    <row r="5680" s="65" customFormat="1" ht="12.75"/>
    <row r="5681" s="65" customFormat="1" ht="12.75"/>
    <row r="5682" s="65" customFormat="1" ht="12.75"/>
    <row r="5683" s="65" customFormat="1" ht="12.75"/>
    <row r="5684" s="65" customFormat="1" ht="12.75"/>
    <row r="5685" s="65" customFormat="1" ht="12.75"/>
    <row r="5686" s="65" customFormat="1" ht="12.75"/>
    <row r="5687" s="65" customFormat="1" ht="12.75"/>
    <row r="5688" s="65" customFormat="1" ht="12.75"/>
    <row r="5689" s="65" customFormat="1" ht="12.75"/>
    <row r="5690" s="65" customFormat="1" ht="12.75"/>
    <row r="5691" s="65" customFormat="1" ht="12.75"/>
    <row r="5692" s="65" customFormat="1" ht="12.75"/>
    <row r="5693" s="65" customFormat="1" ht="12.75"/>
    <row r="5694" s="65" customFormat="1" ht="12.75"/>
    <row r="5695" s="65" customFormat="1" ht="12.75"/>
    <row r="5696" s="65" customFormat="1" ht="12.75"/>
    <row r="5697" s="65" customFormat="1" ht="12.75"/>
    <row r="5698" s="65" customFormat="1" ht="12.75"/>
    <row r="5699" s="65" customFormat="1" ht="12.75"/>
    <row r="5700" s="65" customFormat="1" ht="12.75"/>
    <row r="5701" s="65" customFormat="1" ht="12.75"/>
    <row r="5702" s="65" customFormat="1" ht="12.75"/>
    <row r="5703" s="65" customFormat="1" ht="12.75"/>
    <row r="5704" s="65" customFormat="1" ht="12.75"/>
    <row r="5705" s="65" customFormat="1" ht="12.75"/>
    <row r="5706" s="65" customFormat="1" ht="12.75"/>
    <row r="5707" s="65" customFormat="1" ht="12.75"/>
    <row r="5708" s="65" customFormat="1" ht="12.75"/>
    <row r="5709" s="65" customFormat="1" ht="12.75"/>
    <row r="5710" s="65" customFormat="1" ht="12.75"/>
    <row r="5711" s="65" customFormat="1" ht="12.75"/>
    <row r="5712" s="65" customFormat="1" ht="12.75"/>
    <row r="5713" s="65" customFormat="1" ht="12.75"/>
    <row r="5714" s="65" customFormat="1" ht="12.75"/>
    <row r="5715" s="65" customFormat="1" ht="12.75"/>
    <row r="5716" s="65" customFormat="1" ht="12.75"/>
    <row r="5717" s="65" customFormat="1" ht="12.75"/>
    <row r="5718" s="65" customFormat="1" ht="12.75"/>
    <row r="5719" s="65" customFormat="1" ht="12.75"/>
    <row r="5720" s="65" customFormat="1" ht="12.75"/>
    <row r="5721" s="65" customFormat="1" ht="12.75"/>
    <row r="5722" s="65" customFormat="1" ht="12.75"/>
    <row r="5723" s="65" customFormat="1" ht="12.75"/>
    <row r="5724" s="65" customFormat="1" ht="12.75"/>
    <row r="5725" s="65" customFormat="1" ht="12.75"/>
    <row r="5726" s="65" customFormat="1" ht="12.75"/>
    <row r="5727" s="65" customFormat="1" ht="12.75"/>
    <row r="5728" s="65" customFormat="1" ht="12.75"/>
    <row r="5729" s="65" customFormat="1" ht="12.75"/>
    <row r="5730" s="65" customFormat="1" ht="12.75"/>
    <row r="5731" s="65" customFormat="1" ht="12.75"/>
    <row r="5732" s="65" customFormat="1" ht="12.75"/>
    <row r="5733" s="65" customFormat="1" ht="12.75"/>
    <row r="5734" s="65" customFormat="1" ht="12.75"/>
    <row r="5735" s="65" customFormat="1" ht="12.75"/>
    <row r="5736" s="65" customFormat="1" ht="12.75"/>
    <row r="5737" s="65" customFormat="1" ht="12.75"/>
  </sheetData>
  <mergeCells count="1">
    <mergeCell ref="A2:N2"/>
  </mergeCells>
  <printOptions horizontalCentered="1"/>
  <pageMargins left="0.1968503937007874" right="0.35433070866141736" top="0.3937007874015748" bottom="0.3937007874015748" header="0.7086614173228347" footer="0.5118110236220472"/>
  <pageSetup horizontalDpi="300" verticalDpi="300" orientation="portrait" paperSize="9" scale="48" r:id="rId1"/>
  <rowBreaks count="1" manualBreakCount="1"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2005-08-04T06:47:27Z</cp:lastPrinted>
  <dcterms:created xsi:type="dcterms:W3CDTF">2002-06-14T10:58:10Z</dcterms:created>
  <dcterms:modified xsi:type="dcterms:W3CDTF">2008-07-30T13:48:28Z</dcterms:modified>
  <cp:category/>
  <cp:version/>
  <cp:contentType/>
  <cp:contentStatus/>
</cp:coreProperties>
</file>