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35" windowWidth="21075" windowHeight="9780"/>
  </bookViews>
  <sheets>
    <sheet name="OTCHET" sheetId="1" r:id="rId1"/>
  </sheets>
  <externalReferences>
    <externalReference r:id="rId2"/>
  </externalReferences>
  <definedNames>
    <definedName name="_xlnm._FilterDatabase" localSheetId="0" hidden="1">OTCHET!$K$1:$K$605</definedName>
    <definedName name="Date">[1]list!$B$713:$B$724</definedName>
    <definedName name="EBK_DEIN">[1]list!$B$11:$B$276</definedName>
    <definedName name="EBK_DEIN2">[1]list!$B$11:$C$276</definedName>
    <definedName name="OP_LIST">[1]list!$A$282:$A$305</definedName>
    <definedName name="OP_LIST2">[1]list!$A$282:$B$305</definedName>
    <definedName name="PRBK">[1]list!$A$311:$B$710</definedName>
    <definedName name="_xlnm.Print_Area" localSheetId="0">OTCHET!$A$1:$J$605</definedName>
    <definedName name="SMETKA">[1]list!$A$2:$C$7</definedName>
  </definedNames>
  <calcPr calcId="125725"/>
</workbook>
</file>

<file path=xl/calcChain.xml><?xml version="1.0" encoding="utf-8"?>
<calcChain xmlns="http://schemas.openxmlformats.org/spreadsheetml/2006/main">
  <c r="C3" i="1"/>
  <c r="B7"/>
  <c r="B173" s="1"/>
  <c r="B12"/>
  <c r="F15"/>
  <c r="E20"/>
  <c r="E22"/>
  <c r="K22" s="1"/>
  <c r="G22"/>
  <c r="H22"/>
  <c r="I22"/>
  <c r="J22"/>
  <c r="F23"/>
  <c r="F22" s="1"/>
  <c r="K23"/>
  <c r="F24"/>
  <c r="K24"/>
  <c r="F25"/>
  <c r="K25"/>
  <c r="F26"/>
  <c r="K26"/>
  <c r="F27"/>
  <c r="K27"/>
  <c r="E28"/>
  <c r="G28"/>
  <c r="H28"/>
  <c r="I28"/>
  <c r="J28"/>
  <c r="F29"/>
  <c r="K29" s="1"/>
  <c r="F30"/>
  <c r="K30" s="1"/>
  <c r="F31"/>
  <c r="K31" s="1"/>
  <c r="F32"/>
  <c r="K32" s="1"/>
  <c r="E33"/>
  <c r="K33" s="1"/>
  <c r="G33"/>
  <c r="H33"/>
  <c r="I33"/>
  <c r="J33"/>
  <c r="F34"/>
  <c r="F33" s="1"/>
  <c r="K34"/>
  <c r="F35"/>
  <c r="K35"/>
  <c r="F36"/>
  <c r="K36"/>
  <c r="F37"/>
  <c r="K37"/>
  <c r="F38"/>
  <c r="K38"/>
  <c r="E39"/>
  <c r="G39"/>
  <c r="H39"/>
  <c r="I39"/>
  <c r="J39"/>
  <c r="F40"/>
  <c r="K40" s="1"/>
  <c r="F41"/>
  <c r="K41" s="1"/>
  <c r="F42"/>
  <c r="K42" s="1"/>
  <c r="F43"/>
  <c r="K43" s="1"/>
  <c r="F44"/>
  <c r="K44" s="1"/>
  <c r="F45"/>
  <c r="K45" s="1"/>
  <c r="F46"/>
  <c r="K46" s="1"/>
  <c r="E47"/>
  <c r="G47"/>
  <c r="G168" s="1"/>
  <c r="H47"/>
  <c r="I47"/>
  <c r="J47"/>
  <c r="K47"/>
  <c r="F48"/>
  <c r="F47" s="1"/>
  <c r="K48"/>
  <c r="F49"/>
  <c r="K49"/>
  <c r="F50"/>
  <c r="K50"/>
  <c r="F51"/>
  <c r="K51"/>
  <c r="E52"/>
  <c r="G52"/>
  <c r="H52"/>
  <c r="I52"/>
  <c r="J52"/>
  <c r="F53"/>
  <c r="K53" s="1"/>
  <c r="F54"/>
  <c r="K54" s="1"/>
  <c r="F55"/>
  <c r="K55" s="1"/>
  <c r="F56"/>
  <c r="K56" s="1"/>
  <c r="F57"/>
  <c r="K57" s="1"/>
  <c r="E58"/>
  <c r="K58" s="1"/>
  <c r="G58"/>
  <c r="H58"/>
  <c r="I58"/>
  <c r="J58"/>
  <c r="F59"/>
  <c r="F58" s="1"/>
  <c r="K59"/>
  <c r="F60"/>
  <c r="K60"/>
  <c r="E61"/>
  <c r="G61"/>
  <c r="H61"/>
  <c r="I61"/>
  <c r="J61"/>
  <c r="F62"/>
  <c r="K62" s="1"/>
  <c r="F63"/>
  <c r="K63" s="1"/>
  <c r="F64"/>
  <c r="K64" s="1"/>
  <c r="E65"/>
  <c r="G65"/>
  <c r="H65"/>
  <c r="I65"/>
  <c r="J65"/>
  <c r="K65"/>
  <c r="F66"/>
  <c r="F65" s="1"/>
  <c r="K66"/>
  <c r="F67"/>
  <c r="K67"/>
  <c r="F68"/>
  <c r="K68"/>
  <c r="F69"/>
  <c r="K69"/>
  <c r="F70"/>
  <c r="K70"/>
  <c r="F71"/>
  <c r="K71"/>
  <c r="F72"/>
  <c r="K72"/>
  <c r="F73"/>
  <c r="K73"/>
  <c r="F74"/>
  <c r="K74"/>
  <c r="E75"/>
  <c r="G75"/>
  <c r="H75"/>
  <c r="I75"/>
  <c r="J75"/>
  <c r="F76"/>
  <c r="K76" s="1"/>
  <c r="F77"/>
  <c r="K77" s="1"/>
  <c r="F78"/>
  <c r="K78" s="1"/>
  <c r="F79"/>
  <c r="K79" s="1"/>
  <c r="F80"/>
  <c r="K80" s="1"/>
  <c r="F81"/>
  <c r="K81" s="1"/>
  <c r="F82"/>
  <c r="K82" s="1"/>
  <c r="F83"/>
  <c r="K83" s="1"/>
  <c r="F84"/>
  <c r="K84" s="1"/>
  <c r="F85"/>
  <c r="K85" s="1"/>
  <c r="F86"/>
  <c r="K86" s="1"/>
  <c r="F87"/>
  <c r="K87" s="1"/>
  <c r="F88"/>
  <c r="K88" s="1"/>
  <c r="F89"/>
  <c r="K89" s="1"/>
  <c r="E90"/>
  <c r="G90"/>
  <c r="H90"/>
  <c r="I90"/>
  <c r="J90"/>
  <c r="K90"/>
  <c r="F91"/>
  <c r="F90" s="1"/>
  <c r="K91"/>
  <c r="F92"/>
  <c r="K92"/>
  <c r="F93"/>
  <c r="K93"/>
  <c r="E94"/>
  <c r="G94"/>
  <c r="H94"/>
  <c r="I94"/>
  <c r="J94"/>
  <c r="F95"/>
  <c r="K95" s="1"/>
  <c r="F96"/>
  <c r="K96" s="1"/>
  <c r="F97"/>
  <c r="K97" s="1"/>
  <c r="F98"/>
  <c r="K98" s="1"/>
  <c r="F99"/>
  <c r="K99" s="1"/>
  <c r="F100"/>
  <c r="K100" s="1"/>
  <c r="F101"/>
  <c r="K101" s="1"/>
  <c r="F102"/>
  <c r="K102" s="1"/>
  <c r="F103"/>
  <c r="K103" s="1"/>
  <c r="F104"/>
  <c r="K104" s="1"/>
  <c r="F105"/>
  <c r="K105" s="1"/>
  <c r="F106"/>
  <c r="K106" s="1"/>
  <c r="F107"/>
  <c r="K107" s="1"/>
  <c r="E108"/>
  <c r="K108" s="1"/>
  <c r="G108"/>
  <c r="H108"/>
  <c r="I108"/>
  <c r="J108"/>
  <c r="F109"/>
  <c r="F108" s="1"/>
  <c r="K109"/>
  <c r="F110"/>
  <c r="K110"/>
  <c r="F111"/>
  <c r="K111"/>
  <c r="E112"/>
  <c r="G112"/>
  <c r="H112"/>
  <c r="I112"/>
  <c r="J112"/>
  <c r="F113"/>
  <c r="K113" s="1"/>
  <c r="F114"/>
  <c r="K114" s="1"/>
  <c r="F115"/>
  <c r="K115" s="1"/>
  <c r="F116"/>
  <c r="K116" s="1"/>
  <c r="F117"/>
  <c r="K117" s="1"/>
  <c r="F118"/>
  <c r="K118" s="1"/>
  <c r="F119"/>
  <c r="K119" s="1"/>
  <c r="E120"/>
  <c r="G120"/>
  <c r="H120"/>
  <c r="I120"/>
  <c r="J120"/>
  <c r="K120"/>
  <c r="F121"/>
  <c r="F120" s="1"/>
  <c r="K121"/>
  <c r="F122"/>
  <c r="K122"/>
  <c r="F123"/>
  <c r="K123"/>
  <c r="E124"/>
  <c r="G124"/>
  <c r="H124"/>
  <c r="I124"/>
  <c r="J124"/>
  <c r="F125"/>
  <c r="K125" s="1"/>
  <c r="F126"/>
  <c r="K126" s="1"/>
  <c r="F127"/>
  <c r="K127" s="1"/>
  <c r="F128"/>
  <c r="K128" s="1"/>
  <c r="F129"/>
  <c r="K129" s="1"/>
  <c r="F130"/>
  <c r="K130" s="1"/>
  <c r="F131"/>
  <c r="K131" s="1"/>
  <c r="F132"/>
  <c r="K132" s="1"/>
  <c r="F133"/>
  <c r="K133" s="1"/>
  <c r="F134"/>
  <c r="K134" s="1"/>
  <c r="F135"/>
  <c r="K135" s="1"/>
  <c r="F136"/>
  <c r="K136" s="1"/>
  <c r="F137"/>
  <c r="K137" s="1"/>
  <c r="E138"/>
  <c r="K138" s="1"/>
  <c r="G138"/>
  <c r="H138"/>
  <c r="I138"/>
  <c r="J138"/>
  <c r="F139"/>
  <c r="F138" s="1"/>
  <c r="K139"/>
  <c r="F140"/>
  <c r="K140"/>
  <c r="E141"/>
  <c r="G141"/>
  <c r="H141"/>
  <c r="I141"/>
  <c r="J141"/>
  <c r="F142"/>
  <c r="K142" s="1"/>
  <c r="F143"/>
  <c r="K143" s="1"/>
  <c r="F144"/>
  <c r="K144" s="1"/>
  <c r="F145"/>
  <c r="K145" s="1"/>
  <c r="F146"/>
  <c r="K146" s="1"/>
  <c r="F147"/>
  <c r="K147" s="1"/>
  <c r="F148"/>
  <c r="K148" s="1"/>
  <c r="F149"/>
  <c r="K149" s="1"/>
  <c r="E150"/>
  <c r="K150" s="1"/>
  <c r="G150"/>
  <c r="H150"/>
  <c r="I150"/>
  <c r="J150"/>
  <c r="F151"/>
  <c r="F150" s="1"/>
  <c r="K151"/>
  <c r="F152"/>
  <c r="K152"/>
  <c r="F153"/>
  <c r="K153"/>
  <c r="F154"/>
  <c r="K154"/>
  <c r="F155"/>
  <c r="K155"/>
  <c r="F156"/>
  <c r="K156"/>
  <c r="F157"/>
  <c r="K157"/>
  <c r="F158"/>
  <c r="K158"/>
  <c r="E159"/>
  <c r="G159"/>
  <c r="H159"/>
  <c r="I159"/>
  <c r="J159"/>
  <c r="F160"/>
  <c r="K160" s="1"/>
  <c r="F161"/>
  <c r="K161" s="1"/>
  <c r="F162"/>
  <c r="K162" s="1"/>
  <c r="F163"/>
  <c r="K163" s="1"/>
  <c r="F164"/>
  <c r="K164" s="1"/>
  <c r="F165"/>
  <c r="K165" s="1"/>
  <c r="F166"/>
  <c r="K166" s="1"/>
  <c r="F167"/>
  <c r="K167" s="1"/>
  <c r="E168"/>
  <c r="I168"/>
  <c r="B175"/>
  <c r="E175"/>
  <c r="F175"/>
  <c r="B176"/>
  <c r="B178"/>
  <c r="F178"/>
  <c r="B179"/>
  <c r="E180"/>
  <c r="E183"/>
  <c r="E186"/>
  <c r="F186"/>
  <c r="G186"/>
  <c r="H186"/>
  <c r="I186"/>
  <c r="J186"/>
  <c r="E187"/>
  <c r="F187"/>
  <c r="G187"/>
  <c r="H187"/>
  <c r="I187"/>
  <c r="J187"/>
  <c r="K187"/>
  <c r="E188"/>
  <c r="F188"/>
  <c r="G188"/>
  <c r="H188"/>
  <c r="I188"/>
  <c r="J188"/>
  <c r="E189"/>
  <c r="F189"/>
  <c r="G189"/>
  <c r="H189"/>
  <c r="I189"/>
  <c r="J189"/>
  <c r="K189"/>
  <c r="E190"/>
  <c r="F190"/>
  <c r="G190"/>
  <c r="H190"/>
  <c r="I190"/>
  <c r="J190"/>
  <c r="E191"/>
  <c r="F191"/>
  <c r="G191"/>
  <c r="H191"/>
  <c r="I191"/>
  <c r="J191"/>
  <c r="K191"/>
  <c r="E192"/>
  <c r="F192"/>
  <c r="G192"/>
  <c r="H192"/>
  <c r="I192"/>
  <c r="J192"/>
  <c r="E193"/>
  <c r="F193"/>
  <c r="G193"/>
  <c r="H193"/>
  <c r="I193"/>
  <c r="J193"/>
  <c r="K193"/>
  <c r="E194"/>
  <c r="F194"/>
  <c r="G194"/>
  <c r="H194"/>
  <c r="I194"/>
  <c r="J194"/>
  <c r="E195"/>
  <c r="F195"/>
  <c r="G195"/>
  <c r="H195"/>
  <c r="I195"/>
  <c r="J195"/>
  <c r="K195"/>
  <c r="E196"/>
  <c r="F196"/>
  <c r="G196"/>
  <c r="H196"/>
  <c r="I196"/>
  <c r="J196"/>
  <c r="C197"/>
  <c r="F197" s="1"/>
  <c r="H197"/>
  <c r="E198"/>
  <c r="F198"/>
  <c r="G198"/>
  <c r="H198"/>
  <c r="I198"/>
  <c r="J198"/>
  <c r="K198"/>
  <c r="E199"/>
  <c r="F199"/>
  <c r="G199"/>
  <c r="H199"/>
  <c r="I199"/>
  <c r="J199"/>
  <c r="E200"/>
  <c r="F200"/>
  <c r="G200"/>
  <c r="H200"/>
  <c r="I200"/>
  <c r="J200"/>
  <c r="K200"/>
  <c r="E201"/>
  <c r="F201"/>
  <c r="G201"/>
  <c r="H201"/>
  <c r="I201"/>
  <c r="J201"/>
  <c r="E202"/>
  <c r="F202"/>
  <c r="G202"/>
  <c r="H202"/>
  <c r="I202"/>
  <c r="J202"/>
  <c r="K202"/>
  <c r="E203"/>
  <c r="F203"/>
  <c r="G203"/>
  <c r="H203"/>
  <c r="I203"/>
  <c r="J203"/>
  <c r="E204"/>
  <c r="F204"/>
  <c r="G204"/>
  <c r="H204"/>
  <c r="I204"/>
  <c r="J204"/>
  <c r="K204"/>
  <c r="E205"/>
  <c r="F205"/>
  <c r="G205"/>
  <c r="H205"/>
  <c r="I205"/>
  <c r="J205"/>
  <c r="E206"/>
  <c r="F206"/>
  <c r="G206"/>
  <c r="H206"/>
  <c r="I206"/>
  <c r="J206"/>
  <c r="K206"/>
  <c r="E207"/>
  <c r="F207"/>
  <c r="G207"/>
  <c r="H207"/>
  <c r="I207"/>
  <c r="J207"/>
  <c r="E208"/>
  <c r="F208"/>
  <c r="G208"/>
  <c r="H208"/>
  <c r="I208"/>
  <c r="J208"/>
  <c r="K208"/>
  <c r="E209"/>
  <c r="F209"/>
  <c r="G209"/>
  <c r="H209"/>
  <c r="I209"/>
  <c r="J209"/>
  <c r="E210"/>
  <c r="F210"/>
  <c r="G210"/>
  <c r="H210"/>
  <c r="I210"/>
  <c r="J210"/>
  <c r="K210"/>
  <c r="E211"/>
  <c r="F211"/>
  <c r="G211"/>
  <c r="H211"/>
  <c r="I211"/>
  <c r="J211"/>
  <c r="E212"/>
  <c r="F212"/>
  <c r="G212"/>
  <c r="H212"/>
  <c r="I212"/>
  <c r="J212"/>
  <c r="K212"/>
  <c r="E213"/>
  <c r="F213"/>
  <c r="G213"/>
  <c r="H213"/>
  <c r="I213"/>
  <c r="J213"/>
  <c r="E214"/>
  <c r="F214"/>
  <c r="G214"/>
  <c r="H214"/>
  <c r="I214"/>
  <c r="J214"/>
  <c r="K214"/>
  <c r="E215"/>
  <c r="F215"/>
  <c r="G215"/>
  <c r="H215"/>
  <c r="I215"/>
  <c r="J215"/>
  <c r="E216"/>
  <c r="F216"/>
  <c r="G216"/>
  <c r="H216"/>
  <c r="I216"/>
  <c r="J216"/>
  <c r="K216"/>
  <c r="E217"/>
  <c r="F217"/>
  <c r="G217"/>
  <c r="H217"/>
  <c r="I217"/>
  <c r="J217"/>
  <c r="E218"/>
  <c r="F218"/>
  <c r="G218"/>
  <c r="H218"/>
  <c r="I218"/>
  <c r="J218"/>
  <c r="K218"/>
  <c r="E219"/>
  <c r="F219"/>
  <c r="G219"/>
  <c r="H219"/>
  <c r="I219"/>
  <c r="J219"/>
  <c r="E220"/>
  <c r="F220"/>
  <c r="G220"/>
  <c r="H220"/>
  <c r="I220"/>
  <c r="J220"/>
  <c r="K220"/>
  <c r="E221"/>
  <c r="F221"/>
  <c r="G221"/>
  <c r="H221"/>
  <c r="I221"/>
  <c r="J221"/>
  <c r="E222"/>
  <c r="F222"/>
  <c r="G222"/>
  <c r="H222"/>
  <c r="I222"/>
  <c r="J222"/>
  <c r="K222"/>
  <c r="E223"/>
  <c r="F223"/>
  <c r="G223"/>
  <c r="H223"/>
  <c r="I223"/>
  <c r="J223"/>
  <c r="E224"/>
  <c r="F224"/>
  <c r="G224"/>
  <c r="H224"/>
  <c r="I224"/>
  <c r="J224"/>
  <c r="K224"/>
  <c r="E225"/>
  <c r="F225"/>
  <c r="G225"/>
  <c r="H225"/>
  <c r="I225"/>
  <c r="J225"/>
  <c r="E226"/>
  <c r="F226"/>
  <c r="G226"/>
  <c r="H226"/>
  <c r="I226"/>
  <c r="J226"/>
  <c r="K226"/>
  <c r="E227"/>
  <c r="F227"/>
  <c r="G227"/>
  <c r="H227"/>
  <c r="I227"/>
  <c r="J227"/>
  <c r="E228"/>
  <c r="F228"/>
  <c r="G228"/>
  <c r="H228"/>
  <c r="I228"/>
  <c r="J228"/>
  <c r="K228"/>
  <c r="E229"/>
  <c r="F229"/>
  <c r="G229"/>
  <c r="H229"/>
  <c r="I229"/>
  <c r="J229"/>
  <c r="E230"/>
  <c r="F230"/>
  <c r="G230"/>
  <c r="H230"/>
  <c r="I230"/>
  <c r="J230"/>
  <c r="K230"/>
  <c r="E231"/>
  <c r="F231"/>
  <c r="G231"/>
  <c r="H231"/>
  <c r="I231"/>
  <c r="J231"/>
  <c r="E232"/>
  <c r="F232"/>
  <c r="G232"/>
  <c r="H232"/>
  <c r="I232"/>
  <c r="J232"/>
  <c r="K232"/>
  <c r="E233"/>
  <c r="F233"/>
  <c r="G233"/>
  <c r="H233"/>
  <c r="I233"/>
  <c r="J233"/>
  <c r="E234"/>
  <c r="F234"/>
  <c r="G234"/>
  <c r="H234"/>
  <c r="I234"/>
  <c r="J234"/>
  <c r="K234"/>
  <c r="E235"/>
  <c r="F235"/>
  <c r="G235"/>
  <c r="H235"/>
  <c r="I235"/>
  <c r="J235"/>
  <c r="E236"/>
  <c r="F236"/>
  <c r="G236"/>
  <c r="H236"/>
  <c r="I236"/>
  <c r="J236"/>
  <c r="K236"/>
  <c r="E237"/>
  <c r="F237"/>
  <c r="G237"/>
  <c r="H237"/>
  <c r="I237"/>
  <c r="J237"/>
  <c r="E238"/>
  <c r="F238"/>
  <c r="G238"/>
  <c r="H238"/>
  <c r="I238"/>
  <c r="J238"/>
  <c r="K238"/>
  <c r="E239"/>
  <c r="F239"/>
  <c r="G239"/>
  <c r="H239"/>
  <c r="I239"/>
  <c r="J239"/>
  <c r="E240"/>
  <c r="F240"/>
  <c r="G240"/>
  <c r="H240"/>
  <c r="I240"/>
  <c r="J240"/>
  <c r="K240"/>
  <c r="E241"/>
  <c r="F241"/>
  <c r="G241"/>
  <c r="H241"/>
  <c r="I241"/>
  <c r="J241"/>
  <c r="E242"/>
  <c r="F242"/>
  <c r="G242"/>
  <c r="H242"/>
  <c r="I242"/>
  <c r="J242"/>
  <c r="K242"/>
  <c r="E243"/>
  <c r="F243"/>
  <c r="G243"/>
  <c r="H243"/>
  <c r="I243"/>
  <c r="J243"/>
  <c r="E244"/>
  <c r="F244"/>
  <c r="G244"/>
  <c r="H244"/>
  <c r="I244"/>
  <c r="J244"/>
  <c r="K244"/>
  <c r="E245"/>
  <c r="F245"/>
  <c r="G245"/>
  <c r="H245"/>
  <c r="I245"/>
  <c r="J245"/>
  <c r="E246"/>
  <c r="F246"/>
  <c r="G246"/>
  <c r="H246"/>
  <c r="I246"/>
  <c r="J246"/>
  <c r="K246"/>
  <c r="E247"/>
  <c r="F247"/>
  <c r="G247"/>
  <c r="H247"/>
  <c r="I247"/>
  <c r="J247"/>
  <c r="E248"/>
  <c r="F248"/>
  <c r="G248"/>
  <c r="H248"/>
  <c r="I248"/>
  <c r="J248"/>
  <c r="K248"/>
  <c r="E249"/>
  <c r="F249"/>
  <c r="G249"/>
  <c r="H249"/>
  <c r="I249"/>
  <c r="J249"/>
  <c r="E250"/>
  <c r="F250"/>
  <c r="G250"/>
  <c r="H250"/>
  <c r="I250"/>
  <c r="J250"/>
  <c r="K250"/>
  <c r="E251"/>
  <c r="F251"/>
  <c r="G251"/>
  <c r="H251"/>
  <c r="I251"/>
  <c r="J251"/>
  <c r="E252"/>
  <c r="F252"/>
  <c r="G252"/>
  <c r="H252"/>
  <c r="I252"/>
  <c r="J252"/>
  <c r="K252"/>
  <c r="E253"/>
  <c r="F253"/>
  <c r="G253"/>
  <c r="H253"/>
  <c r="I253"/>
  <c r="J253"/>
  <c r="E254"/>
  <c r="F254"/>
  <c r="G254"/>
  <c r="H254"/>
  <c r="I254"/>
  <c r="J254"/>
  <c r="K254"/>
  <c r="E255"/>
  <c r="F255"/>
  <c r="G255"/>
  <c r="H255"/>
  <c r="I255"/>
  <c r="J255"/>
  <c r="E256"/>
  <c r="F256"/>
  <c r="G256"/>
  <c r="H256"/>
  <c r="I256"/>
  <c r="J256"/>
  <c r="K256"/>
  <c r="E257"/>
  <c r="F257"/>
  <c r="G257"/>
  <c r="H257"/>
  <c r="I257"/>
  <c r="J257"/>
  <c r="E258"/>
  <c r="F258"/>
  <c r="G258"/>
  <c r="H258"/>
  <c r="I258"/>
  <c r="J258"/>
  <c r="K258"/>
  <c r="E259"/>
  <c r="F259"/>
  <c r="G259"/>
  <c r="H259"/>
  <c r="I259"/>
  <c r="J259"/>
  <c r="E260"/>
  <c r="F260"/>
  <c r="G260"/>
  <c r="H260"/>
  <c r="I260"/>
  <c r="J260"/>
  <c r="K260"/>
  <c r="E261"/>
  <c r="F261"/>
  <c r="G261"/>
  <c r="H261"/>
  <c r="I261"/>
  <c r="J261"/>
  <c r="E262"/>
  <c r="F262"/>
  <c r="G262"/>
  <c r="H262"/>
  <c r="I262"/>
  <c r="J262"/>
  <c r="K262"/>
  <c r="E263"/>
  <c r="F263"/>
  <c r="G263"/>
  <c r="H263"/>
  <c r="I263"/>
  <c r="J263"/>
  <c r="E264"/>
  <c r="F264"/>
  <c r="G264"/>
  <c r="H264"/>
  <c r="I264"/>
  <c r="J264"/>
  <c r="K264"/>
  <c r="E265"/>
  <c r="F265"/>
  <c r="G265"/>
  <c r="H265"/>
  <c r="I265"/>
  <c r="J265"/>
  <c r="E266"/>
  <c r="F266"/>
  <c r="G266"/>
  <c r="H266"/>
  <c r="I266"/>
  <c r="J266"/>
  <c r="K266"/>
  <c r="E267"/>
  <c r="F267"/>
  <c r="G267"/>
  <c r="H267"/>
  <c r="I267"/>
  <c r="J267"/>
  <c r="E268"/>
  <c r="F268"/>
  <c r="G268"/>
  <c r="H268"/>
  <c r="I268"/>
  <c r="J268"/>
  <c r="K268"/>
  <c r="E269"/>
  <c r="F269"/>
  <c r="G269"/>
  <c r="H269"/>
  <c r="I269"/>
  <c r="J269"/>
  <c r="E270"/>
  <c r="F270"/>
  <c r="G270"/>
  <c r="H270"/>
  <c r="I270"/>
  <c r="J270"/>
  <c r="K270"/>
  <c r="E271"/>
  <c r="F271"/>
  <c r="G271"/>
  <c r="H271"/>
  <c r="I271"/>
  <c r="J271"/>
  <c r="E272"/>
  <c r="F272"/>
  <c r="G272"/>
  <c r="H272"/>
  <c r="I272"/>
  <c r="J272"/>
  <c r="K272"/>
  <c r="E273"/>
  <c r="F273"/>
  <c r="G273"/>
  <c r="H273"/>
  <c r="I273"/>
  <c r="J273"/>
  <c r="E274"/>
  <c r="F274"/>
  <c r="G274"/>
  <c r="H274"/>
  <c r="I274"/>
  <c r="J274"/>
  <c r="K274"/>
  <c r="E275"/>
  <c r="F275"/>
  <c r="G275"/>
  <c r="H275"/>
  <c r="I275"/>
  <c r="J275"/>
  <c r="E276"/>
  <c r="F276"/>
  <c r="G276"/>
  <c r="H276"/>
  <c r="I276"/>
  <c r="J276"/>
  <c r="K276"/>
  <c r="E277"/>
  <c r="F277"/>
  <c r="G277"/>
  <c r="H277"/>
  <c r="I277"/>
  <c r="J277"/>
  <c r="E278"/>
  <c r="F278"/>
  <c r="G278"/>
  <c r="H278"/>
  <c r="I278"/>
  <c r="J278"/>
  <c r="K278"/>
  <c r="E279"/>
  <c r="F279"/>
  <c r="G279"/>
  <c r="H279"/>
  <c r="I279"/>
  <c r="J279"/>
  <c r="E280"/>
  <c r="F280"/>
  <c r="G280"/>
  <c r="H280"/>
  <c r="I280"/>
  <c r="J280"/>
  <c r="K280"/>
  <c r="E281"/>
  <c r="F281"/>
  <c r="G281"/>
  <c r="H281"/>
  <c r="I281"/>
  <c r="J281"/>
  <c r="E282"/>
  <c r="F282"/>
  <c r="G282"/>
  <c r="H282"/>
  <c r="I282"/>
  <c r="J282"/>
  <c r="K282"/>
  <c r="E283"/>
  <c r="F283"/>
  <c r="G283"/>
  <c r="H283"/>
  <c r="I283"/>
  <c r="J283"/>
  <c r="E284"/>
  <c r="F284"/>
  <c r="G284"/>
  <c r="H284"/>
  <c r="I284"/>
  <c r="J284"/>
  <c r="K284"/>
  <c r="E285"/>
  <c r="F285"/>
  <c r="G285"/>
  <c r="H285"/>
  <c r="I285"/>
  <c r="J285"/>
  <c r="E286"/>
  <c r="F286"/>
  <c r="G286"/>
  <c r="H286"/>
  <c r="I286"/>
  <c r="J286"/>
  <c r="K286"/>
  <c r="E287"/>
  <c r="F287"/>
  <c r="G287"/>
  <c r="H287"/>
  <c r="I287"/>
  <c r="J287"/>
  <c r="E288"/>
  <c r="F288"/>
  <c r="G288"/>
  <c r="H288"/>
  <c r="I288"/>
  <c r="J288"/>
  <c r="K288"/>
  <c r="E289"/>
  <c r="F289"/>
  <c r="G289"/>
  <c r="H289"/>
  <c r="I289"/>
  <c r="J289"/>
  <c r="E290"/>
  <c r="F290"/>
  <c r="G290"/>
  <c r="H290"/>
  <c r="I290"/>
  <c r="J290"/>
  <c r="K290"/>
  <c r="E291"/>
  <c r="F291"/>
  <c r="G291"/>
  <c r="H291"/>
  <c r="I291"/>
  <c r="J291"/>
  <c r="E292"/>
  <c r="F292"/>
  <c r="G292"/>
  <c r="H292"/>
  <c r="I292"/>
  <c r="J292"/>
  <c r="K292"/>
  <c r="E293"/>
  <c r="F293"/>
  <c r="G293"/>
  <c r="H293"/>
  <c r="I293"/>
  <c r="J293"/>
  <c r="E294"/>
  <c r="F294"/>
  <c r="G294"/>
  <c r="H294"/>
  <c r="I294"/>
  <c r="J294"/>
  <c r="K294"/>
  <c r="E295"/>
  <c r="F295"/>
  <c r="G295"/>
  <c r="H295"/>
  <c r="I295"/>
  <c r="J295"/>
  <c r="E296"/>
  <c r="F296"/>
  <c r="G296"/>
  <c r="H296"/>
  <c r="I296"/>
  <c r="J296"/>
  <c r="K296"/>
  <c r="E297"/>
  <c r="F297"/>
  <c r="G297"/>
  <c r="H297"/>
  <c r="I297"/>
  <c r="J297"/>
  <c r="K298"/>
  <c r="K299"/>
  <c r="K300"/>
  <c r="E301"/>
  <c r="F301"/>
  <c r="K305" s="1"/>
  <c r="G301"/>
  <c r="H301"/>
  <c r="I301"/>
  <c r="J301"/>
  <c r="K306"/>
  <c r="B308"/>
  <c r="E308"/>
  <c r="F308"/>
  <c r="B309"/>
  <c r="B311"/>
  <c r="F311"/>
  <c r="B312"/>
  <c r="E313"/>
  <c r="K313"/>
  <c r="E317"/>
  <c r="F317"/>
  <c r="K317"/>
  <c r="E318"/>
  <c r="F318"/>
  <c r="E319"/>
  <c r="F319"/>
  <c r="E320"/>
  <c r="F320"/>
  <c r="E321"/>
  <c r="F321"/>
  <c r="K321"/>
  <c r="E322"/>
  <c r="F322"/>
  <c r="E323"/>
  <c r="K323"/>
  <c r="E325"/>
  <c r="E326"/>
  <c r="F326"/>
  <c r="E327"/>
  <c r="F327"/>
  <c r="K327"/>
  <c r="E328"/>
  <c r="F328"/>
  <c r="E329"/>
  <c r="F329"/>
  <c r="E331"/>
  <c r="F331"/>
  <c r="K331"/>
  <c r="E332"/>
  <c r="F332"/>
  <c r="F324" s="1"/>
  <c r="E333"/>
  <c r="F333"/>
  <c r="E334"/>
  <c r="F334"/>
  <c r="E335"/>
  <c r="F335"/>
  <c r="K335"/>
  <c r="E336"/>
  <c r="F336"/>
  <c r="E337"/>
  <c r="F337"/>
  <c r="E338"/>
  <c r="F338"/>
  <c r="K339"/>
  <c r="B346"/>
  <c r="E346"/>
  <c r="F346"/>
  <c r="B347"/>
  <c r="B349"/>
  <c r="F349"/>
  <c r="B350"/>
  <c r="E351"/>
  <c r="F351"/>
  <c r="E354"/>
  <c r="E357"/>
  <c r="K357" s="1"/>
  <c r="G357"/>
  <c r="H357"/>
  <c r="I357"/>
  <c r="J357"/>
  <c r="F358"/>
  <c r="F357" s="1"/>
  <c r="K358"/>
  <c r="F359"/>
  <c r="K359"/>
  <c r="F360"/>
  <c r="K360"/>
  <c r="F361"/>
  <c r="K361"/>
  <c r="F362"/>
  <c r="K362"/>
  <c r="F363"/>
  <c r="K363"/>
  <c r="F364"/>
  <c r="K364"/>
  <c r="F365"/>
  <c r="K365"/>
  <c r="F366"/>
  <c r="K366"/>
  <c r="F367"/>
  <c r="K367"/>
  <c r="F368"/>
  <c r="K368"/>
  <c r="F369"/>
  <c r="K369"/>
  <c r="F370"/>
  <c r="K370"/>
  <c r="E371"/>
  <c r="G371"/>
  <c r="H371"/>
  <c r="I371"/>
  <c r="J371"/>
  <c r="F372"/>
  <c r="K372" s="1"/>
  <c r="F373"/>
  <c r="K373" s="1"/>
  <c r="F374"/>
  <c r="K374" s="1"/>
  <c r="F375"/>
  <c r="K375" s="1"/>
  <c r="F376"/>
  <c r="K376" s="1"/>
  <c r="F377"/>
  <c r="K377" s="1"/>
  <c r="F378"/>
  <c r="K378" s="1"/>
  <c r="E379"/>
  <c r="G379"/>
  <c r="H379"/>
  <c r="I379"/>
  <c r="J379"/>
  <c r="K379"/>
  <c r="F380"/>
  <c r="F379" s="1"/>
  <c r="K380"/>
  <c r="F381"/>
  <c r="K381"/>
  <c r="F382"/>
  <c r="K382"/>
  <c r="F383"/>
  <c r="K383"/>
  <c r="E384"/>
  <c r="G384"/>
  <c r="H384"/>
  <c r="H415" s="1"/>
  <c r="I384"/>
  <c r="J384"/>
  <c r="F385"/>
  <c r="K385" s="1"/>
  <c r="F386"/>
  <c r="K386" s="1"/>
  <c r="E387"/>
  <c r="G387"/>
  <c r="H387"/>
  <c r="I387"/>
  <c r="J387"/>
  <c r="K387"/>
  <c r="F388"/>
  <c r="F387" s="1"/>
  <c r="K388"/>
  <c r="F389"/>
  <c r="K389"/>
  <c r="F390"/>
  <c r="K390"/>
  <c r="F391"/>
  <c r="K391"/>
  <c r="E392"/>
  <c r="G392"/>
  <c r="H392"/>
  <c r="I392"/>
  <c r="J392"/>
  <c r="F393"/>
  <c r="K393" s="1"/>
  <c r="F394"/>
  <c r="K394" s="1"/>
  <c r="E395"/>
  <c r="G395"/>
  <c r="H395"/>
  <c r="I395"/>
  <c r="J395"/>
  <c r="K395"/>
  <c r="F396"/>
  <c r="F395" s="1"/>
  <c r="K396"/>
  <c r="F397"/>
  <c r="K397"/>
  <c r="E398"/>
  <c r="G398"/>
  <c r="H398"/>
  <c r="I398"/>
  <c r="J398"/>
  <c r="F399"/>
  <c r="K399" s="1"/>
  <c r="F400"/>
  <c r="K400" s="1"/>
  <c r="F401"/>
  <c r="K401" s="1"/>
  <c r="E402"/>
  <c r="K402" s="1"/>
  <c r="G402"/>
  <c r="H402"/>
  <c r="I402"/>
  <c r="J402"/>
  <c r="F403"/>
  <c r="F402" s="1"/>
  <c r="K403"/>
  <c r="F404"/>
  <c r="K404"/>
  <c r="E405"/>
  <c r="G405"/>
  <c r="H405"/>
  <c r="I405"/>
  <c r="J405"/>
  <c r="F406"/>
  <c r="K406" s="1"/>
  <c r="F407"/>
  <c r="K407" s="1"/>
  <c r="E408"/>
  <c r="K408" s="1"/>
  <c r="G408"/>
  <c r="H408"/>
  <c r="I408"/>
  <c r="J408"/>
  <c r="F409"/>
  <c r="F408" s="1"/>
  <c r="K409"/>
  <c r="F410"/>
  <c r="K410"/>
  <c r="F411"/>
  <c r="K411"/>
  <c r="F412"/>
  <c r="K412"/>
  <c r="F413"/>
  <c r="K413"/>
  <c r="F414"/>
  <c r="K414"/>
  <c r="J415"/>
  <c r="K416"/>
  <c r="K417"/>
  <c r="F418"/>
  <c r="K418"/>
  <c r="F419"/>
  <c r="K419"/>
  <c r="F420"/>
  <c r="K420"/>
  <c r="F421"/>
  <c r="K421"/>
  <c r="E422"/>
  <c r="G422"/>
  <c r="H422"/>
  <c r="H425" s="1"/>
  <c r="I422"/>
  <c r="J422"/>
  <c r="J425" s="1"/>
  <c r="F423"/>
  <c r="K423" s="1"/>
  <c r="F424"/>
  <c r="K424" s="1"/>
  <c r="E425"/>
  <c r="G425"/>
  <c r="I425"/>
  <c r="B431"/>
  <c r="E431"/>
  <c r="F431"/>
  <c r="B432"/>
  <c r="B434"/>
  <c r="F434"/>
  <c r="B435"/>
  <c r="E436"/>
  <c r="B447"/>
  <c r="E447"/>
  <c r="F447"/>
  <c r="B448"/>
  <c r="B450"/>
  <c r="F450"/>
  <c r="E452"/>
  <c r="E455"/>
  <c r="E457"/>
  <c r="G457"/>
  <c r="H457"/>
  <c r="H593" s="1"/>
  <c r="I457"/>
  <c r="J457"/>
  <c r="J593" s="1"/>
  <c r="F458"/>
  <c r="K458" s="1"/>
  <c r="F459"/>
  <c r="K459" s="1"/>
  <c r="F460"/>
  <c r="K460" s="1"/>
  <c r="E461"/>
  <c r="K461" s="1"/>
  <c r="G461"/>
  <c r="H461"/>
  <c r="I461"/>
  <c r="J461"/>
  <c r="F462"/>
  <c r="F461" s="1"/>
  <c r="K462"/>
  <c r="F463"/>
  <c r="K463"/>
  <c r="E464"/>
  <c r="G464"/>
  <c r="H464"/>
  <c r="I464"/>
  <c r="J464"/>
  <c r="F465"/>
  <c r="K465" s="1"/>
  <c r="F466"/>
  <c r="K466" s="1"/>
  <c r="E467"/>
  <c r="K467" s="1"/>
  <c r="G467"/>
  <c r="H467"/>
  <c r="I467"/>
  <c r="J467"/>
  <c r="F468"/>
  <c r="F467" s="1"/>
  <c r="K468"/>
  <c r="F469"/>
  <c r="K469"/>
  <c r="F470"/>
  <c r="K470"/>
  <c r="F471"/>
  <c r="K471"/>
  <c r="F472"/>
  <c r="K472"/>
  <c r="F473"/>
  <c r="K473"/>
  <c r="E474"/>
  <c r="G474"/>
  <c r="H474"/>
  <c r="I474"/>
  <c r="J474"/>
  <c r="F475"/>
  <c r="K475" s="1"/>
  <c r="F476"/>
  <c r="K476" s="1"/>
  <c r="E477"/>
  <c r="K477" s="1"/>
  <c r="G477"/>
  <c r="H477"/>
  <c r="I477"/>
  <c r="J477"/>
  <c r="F478"/>
  <c r="F477" s="1"/>
  <c r="K478"/>
  <c r="F479"/>
  <c r="K479"/>
  <c r="F480"/>
  <c r="K480"/>
  <c r="F481"/>
  <c r="K481"/>
  <c r="F482"/>
  <c r="K482"/>
  <c r="F483"/>
  <c r="K483"/>
  <c r="F484"/>
  <c r="K484"/>
  <c r="F485"/>
  <c r="K485"/>
  <c r="F486"/>
  <c r="K486"/>
  <c r="F487"/>
  <c r="K487"/>
  <c r="F488"/>
  <c r="K488"/>
  <c r="F489"/>
  <c r="K489"/>
  <c r="F490"/>
  <c r="K490"/>
  <c r="F491"/>
  <c r="K491"/>
  <c r="F492"/>
  <c r="K492"/>
  <c r="E493"/>
  <c r="G493"/>
  <c r="H493"/>
  <c r="I493"/>
  <c r="J493"/>
  <c r="F494"/>
  <c r="K494" s="1"/>
  <c r="F495"/>
  <c r="K495" s="1"/>
  <c r="F496"/>
  <c r="K496" s="1"/>
  <c r="F497"/>
  <c r="K497" s="1"/>
  <c r="F498"/>
  <c r="K498" s="1"/>
  <c r="E499"/>
  <c r="G499"/>
  <c r="H499"/>
  <c r="I499"/>
  <c r="J499"/>
  <c r="F500"/>
  <c r="F499" s="1"/>
  <c r="K500"/>
  <c r="F501"/>
  <c r="K501"/>
  <c r="F502"/>
  <c r="K502"/>
  <c r="F503"/>
  <c r="K503"/>
  <c r="F504"/>
  <c r="K504"/>
  <c r="F505"/>
  <c r="K505"/>
  <c r="F506"/>
  <c r="K506"/>
  <c r="F507"/>
  <c r="K507"/>
  <c r="E508"/>
  <c r="G508"/>
  <c r="H508"/>
  <c r="I508"/>
  <c r="J508"/>
  <c r="F509"/>
  <c r="F508" s="1"/>
  <c r="F510"/>
  <c r="K510" s="1"/>
  <c r="F511"/>
  <c r="K511" s="1"/>
  <c r="E512"/>
  <c r="G512"/>
  <c r="H512"/>
  <c r="I512"/>
  <c r="J512"/>
  <c r="F513"/>
  <c r="F512" s="1"/>
  <c r="K513"/>
  <c r="F514"/>
  <c r="K514"/>
  <c r="F515"/>
  <c r="K515"/>
  <c r="F516"/>
  <c r="K516"/>
  <c r="E517"/>
  <c r="G517"/>
  <c r="H517"/>
  <c r="I517"/>
  <c r="J517"/>
  <c r="F518"/>
  <c r="F517" s="1"/>
  <c r="F519"/>
  <c r="K519" s="1"/>
  <c r="E520"/>
  <c r="G520"/>
  <c r="H520"/>
  <c r="I520"/>
  <c r="J520"/>
  <c r="F521"/>
  <c r="F520" s="1"/>
  <c r="K521"/>
  <c r="F522"/>
  <c r="K522"/>
  <c r="F523"/>
  <c r="K523"/>
  <c r="F524"/>
  <c r="K524"/>
  <c r="F525"/>
  <c r="K525"/>
  <c r="F526"/>
  <c r="K526"/>
  <c r="E527"/>
  <c r="G527"/>
  <c r="H527"/>
  <c r="I527"/>
  <c r="J527"/>
  <c r="F528"/>
  <c r="F527" s="1"/>
  <c r="F529"/>
  <c r="K529" s="1"/>
  <c r="F530"/>
  <c r="K530" s="1"/>
  <c r="F531"/>
  <c r="K531" s="1"/>
  <c r="E532"/>
  <c r="G532"/>
  <c r="H532"/>
  <c r="I532"/>
  <c r="J532"/>
  <c r="F533"/>
  <c r="F532" s="1"/>
  <c r="K533"/>
  <c r="F534"/>
  <c r="K534"/>
  <c r="F535"/>
  <c r="K535"/>
  <c r="F536"/>
  <c r="K536"/>
  <c r="E537"/>
  <c r="G537"/>
  <c r="H537"/>
  <c r="I537"/>
  <c r="J537"/>
  <c r="F538"/>
  <c r="F537" s="1"/>
  <c r="F539"/>
  <c r="K539" s="1"/>
  <c r="E540"/>
  <c r="G540"/>
  <c r="H540"/>
  <c r="I540"/>
  <c r="J540"/>
  <c r="F541"/>
  <c r="F540" s="1"/>
  <c r="K541"/>
  <c r="F542"/>
  <c r="K542"/>
  <c r="F543"/>
  <c r="K543"/>
  <c r="F544"/>
  <c r="K544"/>
  <c r="F545"/>
  <c r="K545"/>
  <c r="F546"/>
  <c r="K546"/>
  <c r="F547"/>
  <c r="K547"/>
  <c r="F548"/>
  <c r="K548"/>
  <c r="F549"/>
  <c r="K549"/>
  <c r="F550"/>
  <c r="K550"/>
  <c r="F551"/>
  <c r="K551"/>
  <c r="F552"/>
  <c r="K552"/>
  <c r="F553"/>
  <c r="K553"/>
  <c r="F554"/>
  <c r="K554"/>
  <c r="F555"/>
  <c r="K555"/>
  <c r="F556"/>
  <c r="K556"/>
  <c r="F557"/>
  <c r="K557"/>
  <c r="F558"/>
  <c r="K558"/>
  <c r="F559"/>
  <c r="K559"/>
  <c r="F560"/>
  <c r="K560"/>
  <c r="F561"/>
  <c r="K561"/>
  <c r="E562"/>
  <c r="G562"/>
  <c r="H562"/>
  <c r="I562"/>
  <c r="J562"/>
  <c r="F563"/>
  <c r="F562" s="1"/>
  <c r="F564"/>
  <c r="K564" s="1"/>
  <c r="F565"/>
  <c r="K565" s="1"/>
  <c r="F566"/>
  <c r="K566" s="1"/>
  <c r="F567"/>
  <c r="K567" s="1"/>
  <c r="F568"/>
  <c r="K568" s="1"/>
  <c r="F569"/>
  <c r="K569" s="1"/>
  <c r="F570"/>
  <c r="K570" s="1"/>
  <c r="F571"/>
  <c r="K571" s="1"/>
  <c r="F572"/>
  <c r="K572" s="1"/>
  <c r="F573"/>
  <c r="K573" s="1"/>
  <c r="F574"/>
  <c r="K574" s="1"/>
  <c r="F575"/>
  <c r="K575" s="1"/>
  <c r="F576"/>
  <c r="K576" s="1"/>
  <c r="F577"/>
  <c r="K577" s="1"/>
  <c r="F578"/>
  <c r="K578" s="1"/>
  <c r="F579"/>
  <c r="K579" s="1"/>
  <c r="F580"/>
  <c r="K580" s="1"/>
  <c r="F581"/>
  <c r="K581" s="1"/>
  <c r="E582"/>
  <c r="G582"/>
  <c r="H582"/>
  <c r="I582"/>
  <c r="J582"/>
  <c r="F583"/>
  <c r="F582" s="1"/>
  <c r="K582" s="1"/>
  <c r="K583"/>
  <c r="F584"/>
  <c r="K584"/>
  <c r="F585"/>
  <c r="K585"/>
  <c r="F586"/>
  <c r="K586"/>
  <c r="E587"/>
  <c r="G587"/>
  <c r="H587"/>
  <c r="I587"/>
  <c r="J587"/>
  <c r="F588"/>
  <c r="F587" s="1"/>
  <c r="K587" s="1"/>
  <c r="F589"/>
  <c r="K589" s="1"/>
  <c r="F590"/>
  <c r="K590" s="1"/>
  <c r="F591"/>
  <c r="K591" s="1"/>
  <c r="F592"/>
  <c r="K592" s="1"/>
  <c r="E593"/>
  <c r="E442" s="1"/>
  <c r="G593"/>
  <c r="G442" s="1"/>
  <c r="I593"/>
  <c r="I442" s="1"/>
  <c r="B429" l="1"/>
  <c r="K540"/>
  <c r="K532"/>
  <c r="K520"/>
  <c r="K512"/>
  <c r="K508"/>
  <c r="K562"/>
  <c r="K537"/>
  <c r="K527"/>
  <c r="K517"/>
  <c r="K499"/>
  <c r="J442"/>
  <c r="H442"/>
  <c r="K588"/>
  <c r="K563"/>
  <c r="K538"/>
  <c r="K528"/>
  <c r="K518"/>
  <c r="K509"/>
  <c r="F493"/>
  <c r="F474"/>
  <c r="F464"/>
  <c r="F405"/>
  <c r="F371"/>
  <c r="I415"/>
  <c r="G415"/>
  <c r="K341"/>
  <c r="K337"/>
  <c r="K333"/>
  <c r="K329"/>
  <c r="K325"/>
  <c r="K319"/>
  <c r="K315"/>
  <c r="K310"/>
  <c r="K297"/>
  <c r="K293"/>
  <c r="K289"/>
  <c r="K285"/>
  <c r="K281"/>
  <c r="K277"/>
  <c r="K273"/>
  <c r="K269"/>
  <c r="K265"/>
  <c r="K261"/>
  <c r="K257"/>
  <c r="K253"/>
  <c r="K249"/>
  <c r="K245"/>
  <c r="K241"/>
  <c r="K237"/>
  <c r="K233"/>
  <c r="K229"/>
  <c r="K225"/>
  <c r="K221"/>
  <c r="K217"/>
  <c r="K213"/>
  <c r="K209"/>
  <c r="K205"/>
  <c r="K201"/>
  <c r="J197"/>
  <c r="K196"/>
  <c r="K192"/>
  <c r="F325"/>
  <c r="K188"/>
  <c r="E324"/>
  <c r="F159"/>
  <c r="F141"/>
  <c r="F112"/>
  <c r="F61"/>
  <c r="F39"/>
  <c r="J168"/>
  <c r="H168"/>
  <c r="F28"/>
  <c r="K304"/>
  <c r="K307"/>
  <c r="K308"/>
  <c r="K309"/>
  <c r="K311"/>
  <c r="K312"/>
  <c r="K314"/>
  <c r="K316"/>
  <c r="K318"/>
  <c r="K320"/>
  <c r="K322"/>
  <c r="K324"/>
  <c r="K326"/>
  <c r="K328"/>
  <c r="K330"/>
  <c r="K332"/>
  <c r="K334"/>
  <c r="K336"/>
  <c r="K338"/>
  <c r="K340"/>
  <c r="E197"/>
  <c r="G197"/>
  <c r="I197"/>
  <c r="F180"/>
  <c r="F313"/>
  <c r="F436"/>
  <c r="F452"/>
  <c r="B306"/>
  <c r="B344"/>
  <c r="B445"/>
  <c r="F457"/>
  <c r="F422"/>
  <c r="F398"/>
  <c r="F392"/>
  <c r="F384"/>
  <c r="E415"/>
  <c r="K295"/>
  <c r="K291"/>
  <c r="K287"/>
  <c r="K283"/>
  <c r="K279"/>
  <c r="K275"/>
  <c r="K271"/>
  <c r="K267"/>
  <c r="K263"/>
  <c r="K259"/>
  <c r="K255"/>
  <c r="K251"/>
  <c r="K247"/>
  <c r="K243"/>
  <c r="K239"/>
  <c r="K235"/>
  <c r="K231"/>
  <c r="K227"/>
  <c r="K223"/>
  <c r="K219"/>
  <c r="K215"/>
  <c r="K211"/>
  <c r="K207"/>
  <c r="K203"/>
  <c r="K199"/>
  <c r="K194"/>
  <c r="K190"/>
  <c r="F323"/>
  <c r="K186"/>
  <c r="F124"/>
  <c r="F94"/>
  <c r="F75"/>
  <c r="F52"/>
  <c r="F168" s="1"/>
  <c r="K94" l="1"/>
  <c r="K75"/>
  <c r="K124"/>
  <c r="K392"/>
  <c r="K422"/>
  <c r="F425"/>
  <c r="K28"/>
  <c r="J441"/>
  <c r="J594" s="1"/>
  <c r="J443" s="1"/>
  <c r="K61"/>
  <c r="K141"/>
  <c r="K405"/>
  <c r="K474"/>
  <c r="G441"/>
  <c r="G594" s="1"/>
  <c r="G443" s="1"/>
  <c r="I441"/>
  <c r="I594" s="1"/>
  <c r="I443" s="1"/>
  <c r="K52"/>
  <c r="K384"/>
  <c r="K398"/>
  <c r="K457"/>
  <c r="F593"/>
  <c r="H441"/>
  <c r="H594" s="1"/>
  <c r="H443" s="1"/>
  <c r="K39"/>
  <c r="K112"/>
  <c r="K159"/>
  <c r="K371"/>
  <c r="F415"/>
  <c r="K464"/>
  <c r="K493"/>
  <c r="K197"/>
  <c r="E441"/>
  <c r="E594" s="1"/>
  <c r="E443" l="1"/>
  <c r="F441"/>
  <c r="F442"/>
  <c r="F594"/>
  <c r="F443" s="1"/>
  <c r="D594" l="1"/>
  <c r="D443"/>
</calcChain>
</file>

<file path=xl/comments1.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text>
        <r>
          <rPr>
            <sz val="10"/>
            <color indexed="81"/>
            <rFont val="Times New Roman"/>
            <family val="1"/>
            <charset val="204"/>
          </rPr>
          <t xml:space="preserve">използва се от разпоредители с представителства в чужбина 
</t>
        </r>
      </text>
    </comment>
    <comment ref="D219" authorId="0">
      <text>
        <r>
          <rPr>
            <sz val="10"/>
            <color indexed="81"/>
            <rFont val="Times New Roman"/>
            <family val="1"/>
            <charset val="204"/>
          </rPr>
          <t>тук се отчитат разходите за СБКО, неотчетени по други позиции на ЕБК</t>
        </r>
      </text>
    </comment>
    <comment ref="D22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6"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7"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4"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8"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8"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9"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2"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7"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601"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<sst xmlns="http://schemas.openxmlformats.org/spreadsheetml/2006/main" count="812" uniqueCount="607">
  <si>
    <t>Web-адрес:</t>
  </si>
  <si>
    <t>e-mail:</t>
  </si>
  <si>
    <t xml:space="preserve">служебни телефони </t>
  </si>
  <si>
    <t>( име и фамилия)</t>
  </si>
  <si>
    <t xml:space="preserve">                                                                      ( име и фамилия)</t>
  </si>
  <si>
    <t>дата</t>
  </si>
  <si>
    <t>РЪКОВОДИТЕЛ:</t>
  </si>
  <si>
    <t>ИЗГОТВИЛ:</t>
  </si>
  <si>
    <t>ГЛ. СЧЕТОВОДИТЕЛ:</t>
  </si>
  <si>
    <t>VI. ВСИЧКО ОПЕРАЦИИ С ФИНАНСОВИ АКТИВИ И ПАСИВИ</t>
  </si>
  <si>
    <t>99-99</t>
  </si>
  <si>
    <t>ВСИЧКО</t>
  </si>
  <si>
    <t>салдо по сметката на ЦБ за разпределение на преводи от системата за брутен сетълмент в реално време (+/-)</t>
  </si>
  <si>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</si>
  <si>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</si>
  <si>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</si>
  <si>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операции в брой</t>
    </r>
    <r>
      <rPr>
        <sz val="12"/>
        <rFont val="Times New Roman CYR"/>
        <family val="1"/>
        <charset val="204"/>
      </rPr>
      <t xml:space="preserve"> между банка и каса (+/-)</t>
    </r>
  </si>
  <si>
    <t>Касови операции, депозити, покупко-продажба на валута и сетълмент операции</t>
  </si>
  <si>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</si>
  <si>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</si>
  <si>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t>остатък по левови депозити на бюджетните организации в БНБ от предходния период (+)</t>
  </si>
  <si>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</si>
  <si>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</si>
  <si>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t>преоценка на валутни наличности (нереализирани курсови разлики) по сметки и средства в чужбина (+/-)</t>
  </si>
  <si>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</si>
  <si>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</si>
  <si>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</si>
  <si>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</si>
  <si>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</si>
  <si>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</si>
  <si>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</si>
  <si>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</si>
  <si>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</si>
  <si>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</si>
  <si>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</si>
  <si>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</si>
  <si>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</si>
  <si>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</si>
  <si>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</si>
  <si>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</si>
  <si>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</si>
  <si>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</si>
  <si>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</si>
  <si>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</si>
  <si>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</si>
  <si>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</si>
  <si>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</si>
  <si>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</si>
  <si>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</si>
  <si>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</si>
  <si>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</si>
  <si>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t>суми по разчети с централния бюджет за финансиране на плащания при недостиг на средства по сметки (+/-)</t>
  </si>
  <si>
    <t xml:space="preserve"> постъпления от Европейския съюз - суми за преструктуриране (+)</t>
  </si>
  <si>
    <t>плащания за сметка на средства на Европейския съюз от суми за преструктуриране (-)</t>
  </si>
  <si>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</si>
  <si>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</si>
  <si>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</si>
  <si>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</si>
  <si>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</si>
  <si>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</si>
  <si>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</si>
  <si>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задължения по финансов лизинг и търговски кредит (</t>
    </r>
    <r>
      <rPr>
        <b/>
        <i/>
        <sz val="12"/>
        <rFont val="Times New Roman CYR"/>
        <family val="1"/>
        <charset val="204"/>
      </rPr>
      <t>+</t>
    </r>
    <r>
      <rPr>
        <sz val="12"/>
        <rFont val="Times New Roman CYR"/>
        <family val="1"/>
        <charset val="204"/>
      </rPr>
      <t>)</t>
    </r>
  </si>
  <si>
    <r>
      <t xml:space="preserve">чужди средства </t>
    </r>
    <r>
      <rPr>
        <sz val="12"/>
        <rFont val="Times New Roman CYR"/>
        <family val="1"/>
        <charset val="204"/>
      </rPr>
      <t>от други лица (небюджетни предприятия и физически лица) (+/-)</t>
    </r>
  </si>
  <si>
    <t>чужди средства от държавни/общински предприятия (+/-)</t>
  </si>
  <si>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</si>
  <si>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</si>
  <si>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</si>
  <si>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</si>
  <si>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получени погашения</t>
    </r>
    <r>
      <rPr>
        <sz val="12"/>
        <rFont val="Times New Roman CYR"/>
        <family val="1"/>
        <charset val="204"/>
      </rPr>
      <t xml:space="preserve"> по държавни (общински) ценни книжа (+)</t>
    </r>
  </si>
  <si>
    <r>
      <t>продажба</t>
    </r>
    <r>
      <rPr>
        <sz val="12"/>
        <rFont val="Times New Roman CYR"/>
        <family val="1"/>
        <charset val="204"/>
      </rPr>
      <t xml:space="preserve"> на държавни (общински) ценни книжа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</si>
  <si>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</si>
  <si>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</si>
  <si>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</si>
  <si>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t>Приватизация на дялове, акции и участия</t>
  </si>
  <si>
    <t>суми по разчети м/у бюджети, сметки и фондове за поети осигурителни вноски и данъци</t>
  </si>
  <si>
    <t>суми по разчети м/у ЦБ и бюджетните организации за поети осигурителни вноски и данъци</t>
  </si>
  <si>
    <t>суми по разчети м/у ЦБ,НОИ, НЗОК и НАП за поети осигурителни вноски</t>
  </si>
  <si>
    <t>Суми по разчети за поети осигурителни вноски и данъци</t>
  </si>
  <si>
    <t>събрани средства и извършени плащания от/за други бюджети (+/-)</t>
  </si>
  <si>
    <t>събрани средства и извършени плащания от/за социалноосигурителни фондове (+/-)</t>
  </si>
  <si>
    <t>88-05</t>
  </si>
  <si>
    <t>събрани средства и извършени плащания от/за общински бюджети (+/-)</t>
  </si>
  <si>
    <t xml:space="preserve">събрани средства и извършени плащания от/за сметки за средствата от Европейския съюз </t>
  </si>
  <si>
    <t>събрани средства и извършени плащания от/за бюджети по държавния бюджет (+/-)</t>
  </si>
  <si>
    <t>събрани средства и извършени плащания от/за ЦБ (+/-)</t>
  </si>
  <si>
    <t xml:space="preserve">Събрани средства и извършени плащания за сметка на други бюджети, сметки и фондове </t>
  </si>
  <si>
    <t>разчети между първостепенни разпоредители за плащания в СЕБРА (+/-)</t>
  </si>
  <si>
    <t>разчети между първостепенни разпоредители за централизация на средства (+/-)</t>
  </si>
  <si>
    <t>Разчети между първостепенни разпоредители  за централизация на средства и плащания в СЕБРА</t>
  </si>
  <si>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</si>
  <si>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</si>
  <si>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</si>
  <si>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</si>
  <si>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t>Погашения на държавни (общински) ценни книжа (-)</t>
  </si>
  <si>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</si>
  <si>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</si>
  <si>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</si>
  <si>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t>Емисии на държавни (общински) ценни книжа (+)</t>
  </si>
  <si>
    <t>погашения по дългосрочни заеми от други лица в страната (-)</t>
  </si>
  <si>
    <t>погашения по краткосрочни заеми от други лица в страната (-)</t>
  </si>
  <si>
    <t>получени дългосрочни заеми от други лица в страната (+)</t>
  </si>
  <si>
    <t>получени краткосрочни заеми от други лица  в страната (+)</t>
  </si>
  <si>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</si>
  <si>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</si>
  <si>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</si>
  <si>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получени краткосрочни заеми</t>
    </r>
    <r>
      <rPr>
        <sz val="12"/>
        <rFont val="Times New Roman CYR"/>
        <family val="1"/>
        <charset val="204"/>
      </rPr>
      <t xml:space="preserve"> от банки в страната (+)</t>
    </r>
  </si>
  <si>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</si>
  <si>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t>Получени погашения по предоставени кредити на други държави (+)</t>
  </si>
  <si>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</si>
  <si>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</si>
  <si>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</si>
  <si>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краткосрочни</t>
    </r>
    <r>
      <rPr>
        <sz val="12"/>
        <rFont val="Times New Roman CYR"/>
        <family val="1"/>
        <charset val="204"/>
      </rPr>
      <t xml:space="preserve">  ДЦК (ОбЦК) емитирани на международните капиталови пазари (+)</t>
    </r>
  </si>
  <si>
    <t>Държавни (общински) ценни книжа емитирани на международните капиталови пазари</t>
  </si>
  <si>
    <r>
      <t>други погашения и плащания</t>
    </r>
    <r>
      <rPr>
        <sz val="12"/>
        <rFont val="Times New Roman CYR"/>
        <family val="1"/>
        <charset val="204"/>
      </rPr>
      <t xml:space="preserve"> по финансиране от чужбина (-)</t>
    </r>
  </si>
  <si>
    <r>
      <t>друго финансиране</t>
    </r>
    <r>
      <rPr>
        <sz val="12"/>
        <rFont val="Times New Roman CYR"/>
        <family val="1"/>
        <charset val="204"/>
      </rPr>
      <t xml:space="preserve"> от чужбина (+)</t>
    </r>
  </si>
  <si>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</si>
  <si>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</si>
  <si>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</si>
  <si>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</si>
  <si>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</si>
  <si>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</si>
  <si>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</si>
  <si>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</si>
  <si>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</si>
  <si>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</si>
  <si>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</si>
  <si>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</si>
  <si>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</si>
  <si>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</si>
  <si>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възстановени</t>
    </r>
    <r>
      <rPr>
        <sz val="12"/>
        <rFont val="Times New Roman CYR"/>
      </rPr>
      <t xml:space="preserve"> суми по предоставени заеми на крайни бенефиценти (+)</t>
    </r>
  </si>
  <si>
    <r>
      <t>предоставени</t>
    </r>
    <r>
      <rPr>
        <sz val="12"/>
        <rFont val="Times New Roman CYR"/>
      </rPr>
      <t xml:space="preserve"> заеми на крайни бенефициенти (-)</t>
    </r>
  </si>
  <si>
    <t>Предоставени заеми към крайни бенефициенти по държавни инвестиционни заеми (нето)</t>
  </si>
  <si>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</si>
  <si>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</si>
  <si>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възстановени средства</t>
    </r>
    <r>
      <rPr>
        <sz val="12"/>
        <rFont val="Times New Roman CYR"/>
        <family val="1"/>
        <charset val="204"/>
      </rPr>
      <t xml:space="preserve"> по активирани гаранции и поръчителства (+)</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</si>
  <si>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</si>
  <si>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</si>
  <si>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</si>
  <si>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t>Плащания по активирани гаранции, поръчителства и преоформен държавен дълг (нето)</t>
  </si>
  <si>
    <r>
      <t>възстановени</t>
    </r>
    <r>
      <rPr>
        <sz val="12"/>
        <rFont val="Times New Roman CYR"/>
        <family val="1"/>
        <charset val="204"/>
      </rPr>
      <t xml:space="preserve"> суми по възмездна финансова помощ (+)</t>
    </r>
  </si>
  <si>
    <r>
      <t>предоставени</t>
    </r>
    <r>
      <rPr>
        <sz val="12"/>
        <rFont val="Times New Roman CYR"/>
        <family val="1"/>
        <charset val="204"/>
      </rPr>
      <t xml:space="preserve"> средства по възмездна финансова помощ (-)</t>
    </r>
  </si>
  <si>
    <t>Предоставена възмездна финансова помощ (нето)</t>
  </si>
  <si>
    <r>
      <t>възстановени</t>
    </r>
    <r>
      <rPr>
        <sz val="12"/>
        <rFont val="Times New Roman CYR"/>
        <family val="1"/>
        <charset val="204"/>
      </rPr>
      <t xml:space="preserve"> главници по предоставени лихвени заеми (+)</t>
    </r>
  </si>
  <si>
    <r>
      <t>предоставени</t>
    </r>
    <r>
      <rPr>
        <sz val="12"/>
        <rFont val="Times New Roman CYR"/>
        <family val="1"/>
        <charset val="204"/>
      </rPr>
      <t xml:space="preserve"> средства по лихвени заеми (-)</t>
    </r>
  </si>
  <si>
    <t>Предоставени кредити (нето)</t>
  </si>
  <si>
    <r>
      <t>постъпления</t>
    </r>
    <r>
      <rPr>
        <sz val="12"/>
        <rFont val="Times New Roman CYR"/>
        <family val="1"/>
        <charset val="204"/>
      </rPr>
      <t xml:space="preserve"> от продажби на дялове, акции, съучастия, и от ликвидационни дялове (+)</t>
    </r>
  </si>
  <si>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</si>
  <si>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</si>
  <si>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t>Придобиване на дялове, акции и съучастия (нето)</t>
  </si>
  <si>
    <t>(6)</t>
  </si>
  <si>
    <t>(5)</t>
  </si>
  <si>
    <t>(4)</t>
  </si>
  <si>
    <t>(3)</t>
  </si>
  <si>
    <t>(2)</t>
  </si>
  <si>
    <t>(1)</t>
  </si>
  <si>
    <t xml:space="preserve"> 0 6 ¦</t>
  </si>
  <si>
    <t>операции приравнени на касов поток</t>
  </si>
  <si>
    <t>операции в брой (в левове и валута)</t>
  </si>
  <si>
    <t xml:space="preserve">валутни 
сметки </t>
  </si>
  <si>
    <t xml:space="preserve">левови
 сметки и СЕБРА </t>
  </si>
  <si>
    <t>ОБЩО</t>
  </si>
  <si>
    <t>НАИМЕНОВАНИЕ НА ПАРАГРАФИТЕ И ПОДПАРАГРАФИТЕ</t>
  </si>
  <si>
    <t>под-§§</t>
  </si>
  <si>
    <t>§§</t>
  </si>
  <si>
    <t xml:space="preserve">                                                                                                                              О Т Ч Е Т Н И   Д А Н Н И</t>
  </si>
  <si>
    <t>Уточнен план</t>
  </si>
  <si>
    <t xml:space="preserve">       VI. ОПЕРАЦИИ С ФИНАНСОВИ АКТИВИ И ПАСИВИ (финансиране на бюдж. салдо)</t>
  </si>
  <si>
    <t>(в лева)</t>
  </si>
  <si>
    <t>ФИНАНСОВО-ПРАВНА ФОРМА</t>
  </si>
  <si>
    <t xml:space="preserve">       код по ЕБК:</t>
  </si>
  <si>
    <t>до</t>
  </si>
  <si>
    <t xml:space="preserve">за периода        от </t>
  </si>
  <si>
    <t>VІ. ФИНАНСИРАНЕ НА БЮДЖЕТНОТО САЛДО (VІ.=-V.)</t>
  </si>
  <si>
    <t>V. БЮДЖЕТНО САЛДО - ДЕФИЦИТ (-) / ИЗЛИШЪК (+)      (V.=I.-II.+III.+ІV.)</t>
  </si>
  <si>
    <r>
      <rPr>
        <b/>
        <sz val="14"/>
        <rFont val="Times New Roman CYR"/>
        <charset val="204"/>
      </rPr>
      <t>(2)</t>
    </r>
    <r>
      <rPr>
        <b/>
        <sz val="12"/>
        <rFont val="Times New Roman CYR"/>
      </rPr>
      <t>=(3+4+5+6)</t>
    </r>
  </si>
  <si>
    <t xml:space="preserve"> 0 5  ¦</t>
  </si>
  <si>
    <t>ОТЧЕТНИ ДАННИ ОБЩО</t>
  </si>
  <si>
    <t>Уточнен план 2017</t>
  </si>
  <si>
    <t>V.-VІ. БЮДЖЕТНО САЛДО и ФИНАНСИРАНЕ НА БЮДЖЕТНОТО САЛДО</t>
  </si>
  <si>
    <t>IV. ВСИЧКО ВРЕМЕННИ БЕЗЛИХВЕНИ ЗАЕМИ</t>
  </si>
  <si>
    <t xml:space="preserve">Временни безлихвени заеми от/за държавни предприятия, включени в КФП (нето) </t>
  </si>
  <si>
    <t xml:space="preserve">Временни безлихвени заеми от/за сметки за чужди средства (нето) </t>
  </si>
  <si>
    <t xml:space="preserve">Временни безлихвени заеми от/за държавни предприятия и други сметки, включени в КФП </t>
  </si>
  <si>
    <t>Временни безлихвени заеми между сметки за средствата от ЕС (нето)</t>
  </si>
  <si>
    <t>Временни безлихвени заеми между бюджети и сметки за средствата от ЕС (нето)</t>
  </si>
  <si>
    <t>Временни безлихвени заеми между бюджети (нето)</t>
  </si>
  <si>
    <t>Получени/предоставени временни безлихвени заеми от/за ЦБ (нето)</t>
  </si>
  <si>
    <t xml:space="preserve"> 04 ¦</t>
  </si>
  <si>
    <t>ІV. ВР.БЕЗЛ.ЗАЕМИ</t>
  </si>
  <si>
    <t>III. ВСИЧКО ТРАНСФЕРИ</t>
  </si>
  <si>
    <t>Разпределени суми на трансфери за поети осигурителни вноски и данъци (-)</t>
  </si>
  <si>
    <t>Корективен трансфер за поети осигурителни вноски и данъци</t>
  </si>
  <si>
    <t>Трансфери за поети осигурителни вноски за ДЗПО</t>
  </si>
  <si>
    <t>Трансфери за поети осигурителни вноски за здравно осигуряване</t>
  </si>
  <si>
    <t>Трансфери за поети осигурителни вноски за ДОО</t>
  </si>
  <si>
    <t>Трансфери за поети данъци върху доходите на физически лица</t>
  </si>
  <si>
    <t>Трансфери за поети осигурителни вноски и данъци</t>
  </si>
  <si>
    <t>трансфери от/за сметки за чужди средства - предоставени трансфери (-)</t>
  </si>
  <si>
    <t>трансфери от/за сметки за чужди средства - получени трансфери (+)</t>
  </si>
  <si>
    <t>Трансфери от/за сметки за чужди средства</t>
  </si>
  <si>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</si>
  <si>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</si>
  <si>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t>Разчети за извършени плащания в СЕБРА (+/-)</t>
  </si>
  <si>
    <t>Трансфери на отчислени постъпления</t>
  </si>
  <si>
    <t>- предоставени трансфери (-)</t>
  </si>
  <si>
    <t>- получени трансфери (+)</t>
  </si>
  <si>
    <t>Трансфери от/за държавни предприятия и други лица, включени в КФП</t>
  </si>
  <si>
    <t>Трансфери между сметки за средствата от ЕС (нето)</t>
  </si>
  <si>
    <t>Трансфери между бюджети и сметки за средствата от ЕС (нето)</t>
  </si>
  <si>
    <t>вътрешни трансфери в системата на първостепенния разпоредител (+/-)</t>
  </si>
  <si>
    <t>трансфери от МТСП по програми за осигуряване на заетост (+/-)</t>
  </si>
  <si>
    <t>трансфери между бюджети - предоставени трансфери (-)</t>
  </si>
  <si>
    <t>трансфери между бюджети - получени трансфери (+)</t>
  </si>
  <si>
    <t>Трансфери между бюджети (нето)</t>
  </si>
  <si>
    <t xml:space="preserve"> - предоставени трансфери (-)</t>
  </si>
  <si>
    <t xml:space="preserve"> - получени трансфери (+)</t>
  </si>
  <si>
    <t>Трансфери между ЦБ и сметки за средствата от ЕС (нето)</t>
  </si>
  <si>
    <t>получени от БАН трансфери от ДБ (+)</t>
  </si>
  <si>
    <t>получени от държавните висши училища  трансфери от ДБ (+)</t>
  </si>
  <si>
    <t>предоставени трансфери от ДБ за БАН</t>
  </si>
  <si>
    <t>предоставени трансфери от ДБ за държавните висши училища</t>
  </si>
  <si>
    <t>Предоставени субсидии от държавния бюджет за БАН и държавните висши училища (нето)</t>
  </si>
  <si>
    <t>възстановени трансфери за ЦБ (-)</t>
  </si>
  <si>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</si>
  <si>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</si>
  <si>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t>получени от общини целеви субсидии от ЦБ за капиталови разходи (+)</t>
  </si>
  <si>
    <t>обща изравнителна субсидия и други трансфери за местни дейности от ЦБ за общини (+)</t>
  </si>
  <si>
    <t>обща субсидия и други трансфери за държавни дейности от ЦБ за общини (+)</t>
  </si>
  <si>
    <r>
      <t>трансфери от/за ЦБ (+/</t>
    </r>
    <r>
      <rPr>
        <sz val="12"/>
        <color indexed="10"/>
        <rFont val="Times New Roman CYR"/>
        <charset val="204"/>
      </rPr>
      <t>-</t>
    </r>
    <r>
      <rPr>
        <sz val="12"/>
        <rFont val="Times New Roman CYR"/>
        <charset val="204"/>
      </rPr>
      <t>)</t>
    </r>
  </si>
  <si>
    <t>Трансфери между бюджета на бюджетната организация и ЦБ (нето)</t>
  </si>
  <si>
    <t>други възстановени в ЦБ трансфери от бюджети</t>
  </si>
  <si>
    <t>трансфери  между ЦБ и други бюджети</t>
  </si>
  <si>
    <r>
      <t xml:space="preserve">трансфери между ЦБ и </t>
    </r>
    <r>
      <rPr>
        <b/>
        <i/>
        <sz val="12"/>
        <rFont val="Times New Roman CYR"/>
        <charset val="204"/>
      </rPr>
      <t>БТА</t>
    </r>
  </si>
  <si>
    <r>
      <t xml:space="preserve">трансфери между ЦБ и </t>
    </r>
    <r>
      <rPr>
        <b/>
        <i/>
        <sz val="12"/>
        <rFont val="Times New Roman CYR"/>
        <charset val="204"/>
      </rPr>
      <t>БНР</t>
    </r>
  </si>
  <si>
    <t>30-82</t>
  </si>
  <si>
    <r>
      <t>трансфери между ЦБ и</t>
    </r>
    <r>
      <rPr>
        <b/>
        <i/>
        <sz val="12"/>
        <rFont val="Times New Roman CYR"/>
        <family val="1"/>
        <charset val="204"/>
      </rPr>
      <t xml:space="preserve"> БНТ</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</si>
  <si>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</si>
  <si>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Държавното обществено осигуряване</t>
    </r>
  </si>
  <si>
    <t>други целеви трансфери от ЦБ за общини</t>
  </si>
  <si>
    <r>
      <t xml:space="preserve">целеви субсидии от ЦБ </t>
    </r>
    <r>
      <rPr>
        <b/>
        <i/>
        <sz val="12"/>
        <rFont val="Times New Roman CYR"/>
        <family val="1"/>
        <charset val="204"/>
      </rPr>
      <t>за капиталови разходи за общини</t>
    </r>
  </si>
  <si>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</si>
  <si>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t>обща субсидия и други трансфери за държавни дейности от ЦБ за общини</t>
  </si>
  <si>
    <t>възстановени трансфери в ЦБ от бюджети на общини</t>
  </si>
  <si>
    <r>
      <t xml:space="preserve">трансфери между ЦБ и </t>
    </r>
    <r>
      <rPr>
        <b/>
        <i/>
        <sz val="12"/>
        <rFont val="Times New Roman CYR"/>
        <family val="1"/>
        <charset val="204"/>
      </rPr>
      <t>бюджети по държавния бюджет</t>
    </r>
  </si>
  <si>
    <t>Трансфери от ЦБ за други бюджети (нето)</t>
  </si>
  <si>
    <t xml:space="preserve"> 03 ¦</t>
  </si>
  <si>
    <t xml:space="preserve">  ІІІ. ТРАНСФЕРИ</t>
  </si>
  <si>
    <t>III-ІV. ТРАНСФЕРИ И ВРЕМЕННИ БЕЗЛИХВЕНИ ЗАЕМИ - РЕКАПИТУЛАЦИЯ</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</si>
  <si>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</si>
  <si>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И</t>
  </si>
  <si>
    <t>ЗАБЕЛЕЖКА:</t>
  </si>
  <si>
    <t>Л</t>
  </si>
  <si>
    <t>Обем телевизионна програма /часове/</t>
  </si>
  <si>
    <t>9 8 1 9</t>
  </si>
  <si>
    <t>-</t>
  </si>
  <si>
    <t>Обем радиопрограма /часове/</t>
  </si>
  <si>
    <t>9 8 1 8</t>
  </si>
  <si>
    <t>П</t>
  </si>
  <si>
    <t>Болнични легла</t>
  </si>
  <si>
    <t>9 8 1 7</t>
  </si>
  <si>
    <t>Брой хранодни в студентски стол</t>
  </si>
  <si>
    <t>9 8 1 5</t>
  </si>
  <si>
    <t>Брой леглодни в студентски общежития</t>
  </si>
  <si>
    <t>9 8 1 4</t>
  </si>
  <si>
    <t>Н</t>
  </si>
  <si>
    <t>Средногодишен приравнен брой учащи във ВУ, финансирани по норматив за издръжка на обучението</t>
  </si>
  <si>
    <t>9 8 1 3</t>
  </si>
  <si>
    <t>Средногодишни щатни бройки за дейности, финансирани по единни разходни стандарти</t>
  </si>
  <si>
    <t xml:space="preserve"> 9 8 1 0</t>
  </si>
  <si>
    <t>А</t>
  </si>
  <si>
    <t>Щатни бройки за дейности, финансирани по единни разходни стандарти</t>
  </si>
  <si>
    <t xml:space="preserve"> 9 8 0 9</t>
  </si>
  <si>
    <t>Р</t>
  </si>
  <si>
    <t>Средна годишна брутна заплата за дейности, финансирани по единни разходни стандарти</t>
  </si>
  <si>
    <t xml:space="preserve"> 9 8 0 8</t>
  </si>
  <si>
    <t>У</t>
  </si>
  <si>
    <t>Брой ученици, финансирани по единни разходни стандарти</t>
  </si>
  <si>
    <t xml:space="preserve"> 9 8 0 7</t>
  </si>
  <si>
    <t>Т</t>
  </si>
  <si>
    <t xml:space="preserve">             - санитарни линейки</t>
  </si>
  <si>
    <t>9 8 0 6</t>
  </si>
  <si>
    <t>- в т.ч. - леки автомобили</t>
  </si>
  <si>
    <t>9 8 0 5</t>
  </si>
  <si>
    <t>Брой на моторни превозни средства</t>
  </si>
  <si>
    <t xml:space="preserve"> 9 8 0 4</t>
  </si>
  <si>
    <t xml:space="preserve">            по служебни правоотношения</t>
  </si>
  <si>
    <t xml:space="preserve"> 9 8 3 2</t>
  </si>
  <si>
    <t>Я</t>
  </si>
  <si>
    <t xml:space="preserve"> в т.ч.:   по трудови правоотношения</t>
  </si>
  <si>
    <t xml:space="preserve"> 9 8 3 1</t>
  </si>
  <si>
    <t>Средна годишна брутна заплата</t>
  </si>
  <si>
    <t xml:space="preserve"> 9 8 0 3</t>
  </si>
  <si>
    <t>Ц</t>
  </si>
  <si>
    <t xml:space="preserve">         по служебни правоотношения</t>
  </si>
  <si>
    <t xml:space="preserve"> 9 8 2 2</t>
  </si>
  <si>
    <t>в т.ч.: по трудови правоотношения</t>
  </si>
  <si>
    <t xml:space="preserve"> 9 8 2 1</t>
  </si>
  <si>
    <t>Средногодишни щатни бройки</t>
  </si>
  <si>
    <t xml:space="preserve"> 9 8 0 2</t>
  </si>
  <si>
    <t xml:space="preserve">           по служебни правоотношения</t>
  </si>
  <si>
    <t xml:space="preserve"> 9 8 1 2</t>
  </si>
  <si>
    <t xml:space="preserve"> 9 8 1 1</t>
  </si>
  <si>
    <t>Щ а т н и   б р о й к и</t>
  </si>
  <si>
    <t xml:space="preserve"> 9 8 0 1</t>
  </si>
  <si>
    <t xml:space="preserve">    О т ч е т </t>
  </si>
  <si>
    <t xml:space="preserve">    П л а н</t>
  </si>
  <si>
    <t xml:space="preserve">  О б щ и   н а т у р а л н и   п о к а з а т е л и</t>
  </si>
  <si>
    <t>Код  9 8</t>
  </si>
  <si>
    <t>МЯРКА</t>
  </si>
  <si>
    <r>
      <t xml:space="preserve">НАТУРАЛНИ ПОКАЗАТЕЛИ - </t>
    </r>
    <r>
      <rPr>
        <b/>
        <i/>
        <sz val="12"/>
        <color indexed="16"/>
        <rFont val="Times New Roman CYR"/>
        <charset val="204"/>
      </rPr>
      <t>РЕКАПИТУЛАЦИЯ</t>
    </r>
  </si>
  <si>
    <t>К</t>
  </si>
  <si>
    <t>Е</t>
  </si>
  <si>
    <t xml:space="preserve">               ФИНАНСОВО-ПРАВНА ФОРМА</t>
  </si>
  <si>
    <t>II. ВСИЧКО РАЗХОДИ - РЕКАПИТУЛАЦИЯ ПО ПАРАГРАФИ И ПОДПАРАГРАФИ</t>
  </si>
  <si>
    <t>Резерв за непредвидени и неотложни разходи</t>
  </si>
  <si>
    <t>Д</t>
  </si>
  <si>
    <r>
      <t xml:space="preserve">постъпления от продажба на държавния резерв </t>
    </r>
    <r>
      <rPr>
        <i/>
        <sz val="12"/>
        <color indexed="10"/>
        <rFont val="Times New Roman CYR"/>
        <charset val="204"/>
      </rPr>
      <t>(-)</t>
    </r>
  </si>
  <si>
    <t>О</t>
  </si>
  <si>
    <r>
      <t xml:space="preserve">плащания за изкупуване на </t>
    </r>
    <r>
      <rPr>
        <b/>
        <i/>
        <sz val="12"/>
        <rFont val="Times New Roman CYR"/>
        <family val="1"/>
        <charset val="204"/>
      </rPr>
      <t>земеделска продукция</t>
    </r>
  </si>
  <si>
    <t>Х</t>
  </si>
  <si>
    <r>
      <t xml:space="preserve">плащания за попълване на </t>
    </r>
    <r>
      <rPr>
        <b/>
        <i/>
        <sz val="12"/>
        <rFont val="Times New Roman CYR"/>
        <family val="1"/>
        <charset val="204"/>
      </rPr>
      <t>държавния резерв</t>
    </r>
  </si>
  <si>
    <t>З</t>
  </si>
  <si>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</si>
  <si>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t xml:space="preserve">капиталови трансфери за </t>
    </r>
    <r>
      <rPr>
        <b/>
        <i/>
        <sz val="12"/>
        <rFont val="Times New Roman CYR"/>
        <family val="1"/>
        <charset val="204"/>
      </rPr>
      <t>домакинствата</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</si>
  <si>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</si>
  <si>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</si>
  <si>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нефинансови предприятия</t>
    </r>
  </si>
  <si>
    <t>Капиталови трансфери</t>
  </si>
  <si>
    <t>Придобиване на земя</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</si>
  <si>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</si>
  <si>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придобиване на програмни продукти и лицензи за програмни продукти</t>
  </si>
  <si>
    <t>Придобиване на нематериални дълготрайни активи</t>
  </si>
  <si>
    <r>
      <t xml:space="preserve">придобиване на </t>
    </r>
    <r>
      <rPr>
        <b/>
        <i/>
        <sz val="12"/>
        <rFont val="Times New Roman CYR"/>
        <family val="1"/>
        <charset val="204"/>
      </rPr>
      <t>други ДМА</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</si>
  <si>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</si>
  <si>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стопански инвентар</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</si>
  <si>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</si>
  <si>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</si>
  <si>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сгради</t>
    </r>
  </si>
  <si>
    <r>
      <t xml:space="preserve">придобиване на </t>
    </r>
    <r>
      <rPr>
        <b/>
        <i/>
        <sz val="12"/>
        <rFont val="Times New Roman CYR"/>
        <family val="1"/>
        <charset val="204"/>
      </rPr>
      <t>компютри и хардуер</t>
    </r>
  </si>
  <si>
    <t>Придобиване на дълготрайни материални активи</t>
  </si>
  <si>
    <t>Основен ремонт на дълготрайни материални активи</t>
  </si>
  <si>
    <r>
      <t>капиталови</t>
    </r>
    <r>
      <rPr>
        <sz val="12"/>
        <rFont val="Times New Roman CYR"/>
        <family val="1"/>
        <charset val="204"/>
      </rPr>
      <t xml:space="preserve"> трансфери за чужбина</t>
    </r>
  </si>
  <si>
    <r>
      <t>текущи</t>
    </r>
    <r>
      <rPr>
        <sz val="12"/>
        <rFont val="Times New Roman CYR"/>
        <family val="1"/>
        <charset val="204"/>
      </rPr>
      <t xml:space="preserve"> трансфери за чужбина</t>
    </r>
  </si>
  <si>
    <t>Предоставени текущи и капиталови трансфери за чужбина</t>
  </si>
  <si>
    <t>Разходи за членски внос и участие в нетърговски организации и дейности</t>
  </si>
  <si>
    <t>Субсидии и други текущи трансфери за юридически лица с нестопанска цел</t>
  </si>
  <si>
    <t>Субсидии и други текущи трансфери за финансови институции</t>
  </si>
  <si>
    <r>
      <t>други</t>
    </r>
    <r>
      <rPr>
        <sz val="12"/>
        <rFont val="Times New Roman CYR"/>
        <family val="1"/>
        <charset val="204"/>
      </rPr>
      <t xml:space="preserve"> субсидии и плащания</t>
    </r>
  </si>
  <si>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</si>
  <si>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t>за текуща дейност</t>
  </si>
  <si>
    <t xml:space="preserve">Субсидии и други текущи трансфери за нефинансови предприятия </t>
  </si>
  <si>
    <r>
      <t>други</t>
    </r>
    <r>
      <rPr>
        <sz val="12"/>
        <rFont val="Times New Roman CYR"/>
        <family val="1"/>
        <charset val="204"/>
      </rPr>
      <t xml:space="preserve"> текущи трансфери за домакинствата</t>
    </r>
  </si>
  <si>
    <r>
      <t xml:space="preserve">текущи трансфери за домакинства по други </t>
    </r>
    <r>
      <rPr>
        <b/>
        <i/>
        <sz val="12"/>
        <rFont val="Times New Roman CYR"/>
        <charset val="204"/>
      </rPr>
      <t>международни програми и споразумения</t>
    </r>
  </si>
  <si>
    <r>
      <t>текущи трансфери за домакинства от средства на</t>
    </r>
    <r>
      <rPr>
        <b/>
        <i/>
        <sz val="12"/>
        <rFont val="Times New Roman CYR"/>
        <charset val="204"/>
      </rPr>
      <t xml:space="preserve"> Европейския съюз</t>
    </r>
  </si>
  <si>
    <r>
      <t xml:space="preserve">обезщетения и помощи по </t>
    </r>
    <r>
      <rPr>
        <b/>
        <i/>
        <sz val="12"/>
        <rFont val="Times New Roman CYR"/>
        <charset val="204"/>
      </rPr>
      <t>решение на общинския съвет</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</si>
  <si>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</si>
  <si>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социалното осигуряване</t>
    </r>
  </si>
  <si>
    <t>Текущи трансфери, обезщетения и помощи за домакинствата</t>
  </si>
  <si>
    <t>Пенсии</t>
  </si>
  <si>
    <t>Стипендии</t>
  </si>
  <si>
    <t>Здравно-осигурителни плащания</t>
  </si>
  <si>
    <t>участие във финансирането на брутното намаление за Нидерландия, Швеция, Дания и Австрия</t>
  </si>
  <si>
    <t>традиционни собствени ресурси - такси върху производството на захар и изоглюкоза</t>
  </si>
  <si>
    <t>традиционни собствени ресурси - мита</t>
  </si>
  <si>
    <t>корекция за Обединеното кралство</t>
  </si>
  <si>
    <t>ресурс на база данък върху добавената стойност</t>
  </si>
  <si>
    <t>ресурс на база брутен национален доход</t>
  </si>
  <si>
    <t>Вноска в бюджета на Европейския съюз</t>
  </si>
  <si>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</si>
  <si>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r>
      <t>Други</t>
    </r>
    <r>
      <rPr>
        <sz val="12"/>
        <rFont val="Times New Roman CYR"/>
        <family val="1"/>
        <charset val="204"/>
      </rPr>
      <t xml:space="preserve"> разходи за лихви към  </t>
    </r>
    <r>
      <rPr>
        <b/>
        <i/>
        <sz val="12"/>
        <rFont val="Times New Roman CYR"/>
        <family val="1"/>
        <charset val="204"/>
      </rPr>
      <t>местни лица</t>
    </r>
  </si>
  <si>
    <t>Платени лихви по заеми, предоставени от централния бюджет и бюджетни организации</t>
  </si>
  <si>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</si>
  <si>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</si>
  <si>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</si>
  <si>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t>Платени лихви по активирани гаранции по заеми от  банки в страната</t>
  </si>
  <si>
    <t>Платени лихви по финансов лизинг и търговски кредит</t>
  </si>
  <si>
    <t>Други разходи за лихви</t>
  </si>
  <si>
    <t>Разходи за лихви и отстъпки по облигации, емитирани и търгувани на международните капиталови пазари</t>
  </si>
  <si>
    <t>Разходи за лихви по заеми от банки и други финансови институции от чужбина</t>
  </si>
  <si>
    <t>Разходи за лихви по заеми от международни организации и институции</t>
  </si>
  <si>
    <t>Разходи за лихви по заеми от други държави</t>
  </si>
  <si>
    <r>
      <t xml:space="preserve">Разходи за лихви по </t>
    </r>
    <r>
      <rPr>
        <b/>
        <i/>
        <sz val="12"/>
        <rFont val="Times New Roman CYR"/>
        <family val="1"/>
        <charset val="204"/>
      </rPr>
      <t>други заеми от страната</t>
    </r>
  </si>
  <si>
    <r>
      <t>Разходи за лихви по заеми от</t>
    </r>
    <r>
      <rPr>
        <b/>
        <i/>
        <sz val="12"/>
        <rFont val="Times New Roman CYR"/>
        <family val="1"/>
        <charset val="204"/>
      </rPr>
      <t xml:space="preserve"> банки в страната</t>
    </r>
  </si>
  <si>
    <t>Разходи за лихви по заеми от страната</t>
  </si>
  <si>
    <r>
      <t>премии над номинала</t>
    </r>
    <r>
      <rPr>
        <sz val="12"/>
        <rFont val="Times New Roman CYR"/>
        <charset val="204"/>
      </rPr>
      <t xml:space="preserve"> от емисии на държавни (общински) ценни книжа (-)</t>
    </r>
  </si>
  <si>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</si>
  <si>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t>лихви и отстъпки по целеви емисии на държавни ценни книжа</t>
  </si>
  <si>
    <r>
      <t>отстъпки</t>
    </r>
    <r>
      <rPr>
        <sz val="12"/>
        <rFont val="Times New Roman CYR"/>
        <family val="1"/>
        <charset val="204"/>
      </rPr>
      <t xml:space="preserve"> по държавни (общински) ценни книжа</t>
    </r>
  </si>
  <si>
    <r>
      <t xml:space="preserve">лихви </t>
    </r>
    <r>
      <rPr>
        <sz val="12"/>
        <rFont val="Times New Roman CYR"/>
        <family val="1"/>
        <charset val="204"/>
      </rPr>
      <t>по държавни (общински) ценни книжа</t>
    </r>
  </si>
  <si>
    <t>Разходи за лихви по емисии на държавни (общински) ценни книжа</t>
  </si>
  <si>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</si>
  <si>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</si>
  <si>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</si>
  <si>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t>Платени данъци, такси и административни санкции</t>
  </si>
  <si>
    <t>други разходи, некласифицирани в другите параграфи и подпараграфи</t>
  </si>
  <si>
    <t>разходи за договорни санкции и неустойки, съдебни обезщетения и разноски</t>
  </si>
  <si>
    <t>други разходи за СБКО</t>
  </si>
  <si>
    <r>
      <t>други</t>
    </r>
    <r>
      <rPr>
        <sz val="12"/>
        <rFont val="Times New Roman CYR"/>
        <family val="1"/>
        <charset val="204"/>
      </rPr>
      <t xml:space="preserve"> финансови услуги</t>
    </r>
  </si>
  <si>
    <t>такса ангажимент по заеми</t>
  </si>
  <si>
    <r>
      <t xml:space="preserve">разходи за </t>
    </r>
    <r>
      <rPr>
        <b/>
        <i/>
        <sz val="12"/>
        <rFont val="Times New Roman CYR"/>
        <family val="1"/>
        <charset val="204"/>
      </rPr>
      <t>застраховки</t>
    </r>
  </si>
  <si>
    <r>
      <t xml:space="preserve">дългосрочни командировки </t>
    </r>
    <r>
      <rPr>
        <b/>
        <i/>
        <sz val="12"/>
        <rFont val="Times New Roman CYR"/>
        <family val="1"/>
        <charset val="204"/>
      </rPr>
      <t>в чужбина</t>
    </r>
  </si>
  <si>
    <r>
      <t xml:space="preserve">краткосрочни командировки </t>
    </r>
    <r>
      <rPr>
        <b/>
        <i/>
        <sz val="12"/>
        <rFont val="Times New Roman CYR"/>
        <family val="1"/>
        <charset val="204"/>
      </rPr>
      <t>в чужбина</t>
    </r>
  </si>
  <si>
    <r>
      <t xml:space="preserve">командировки </t>
    </r>
    <r>
      <rPr>
        <b/>
        <i/>
        <sz val="12"/>
        <rFont val="Times New Roman CYR"/>
        <family val="1"/>
        <charset val="204"/>
      </rPr>
      <t>в страната</t>
    </r>
  </si>
  <si>
    <t>Текущ ремонт</t>
  </si>
  <si>
    <r>
      <t xml:space="preserve">разходи за </t>
    </r>
    <r>
      <rPr>
        <b/>
        <i/>
        <sz val="12"/>
        <rFont val="Times New Roman CYR"/>
        <family val="1"/>
        <charset val="204"/>
      </rPr>
      <t>външни услуги</t>
    </r>
  </si>
  <si>
    <t>вода, горива и енергия</t>
  </si>
  <si>
    <t>материали</t>
  </si>
  <si>
    <t>Учебни и научно-изследователски разходи и книги за библиотеките</t>
  </si>
  <si>
    <t>Постелен инвентар и облекло</t>
  </si>
  <si>
    <t>Медикаменти</t>
  </si>
  <si>
    <t>Храна</t>
  </si>
  <si>
    <t>Издръжка</t>
  </si>
  <si>
    <t xml:space="preserve">Вноски за доброволно осигуряване  </t>
  </si>
  <si>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</si>
  <si>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коректив на вноски за ДЗПО за сумите по чл. 4б и 4в от КСО за сметка на осигурителя</t>
  </si>
  <si>
    <r>
      <t xml:space="preserve">вноски за </t>
    </r>
    <r>
      <rPr>
        <b/>
        <i/>
        <sz val="12"/>
        <rFont val="Times New Roman Cyr"/>
        <family val="1"/>
      </rPr>
      <t>допълнително задължително осигуряване от работодатели</t>
    </r>
  </si>
  <si>
    <r>
      <t>здравно-осигурителни вноски</t>
    </r>
    <r>
      <rPr>
        <sz val="12"/>
        <rFont val="Times New Roman CYR"/>
        <family val="1"/>
      </rPr>
      <t xml:space="preserve"> от работодатели</t>
    </r>
  </si>
  <si>
    <t>вноски по чл. 4б и 4в от КСО за сметка на осигурителя</t>
  </si>
  <si>
    <r>
      <t xml:space="preserve">осигурителни вноски от работодатели за </t>
    </r>
    <r>
      <rPr>
        <b/>
        <i/>
        <sz val="12"/>
        <rFont val="Times New Roman Cyr"/>
        <family val="1"/>
      </rPr>
      <t>Учителския пенсионен фонд (УчПФ)</t>
    </r>
  </si>
  <si>
    <r>
      <t xml:space="preserve">осигурителни вноски от работодатели за </t>
    </r>
    <r>
      <rPr>
        <b/>
        <i/>
        <sz val="12"/>
        <rFont val="Times New Roman Cyr"/>
        <family val="1"/>
      </rPr>
      <t>Държавното обществено осигуряване (ДОО)</t>
    </r>
  </si>
  <si>
    <t>Задължителни осигурителни вноски от работодатели</t>
  </si>
  <si>
    <r>
      <t>други</t>
    </r>
    <r>
      <rPr>
        <sz val="12"/>
        <rFont val="Times New Roman CYR"/>
        <family val="1"/>
        <charset val="204"/>
      </rPr>
      <t>плащания и възнаграждения</t>
    </r>
  </si>
  <si>
    <r>
      <t>обезщетения</t>
    </r>
    <r>
      <rPr>
        <sz val="12"/>
        <rFont val="Times New Roman CYR"/>
        <family val="1"/>
        <charset val="204"/>
      </rPr>
      <t xml:space="preserve"> за персонала, с характер на възнаграждение</t>
    </r>
  </si>
  <si>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</si>
  <si>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r>
      <t xml:space="preserve">за персонала по </t>
    </r>
    <r>
      <rPr>
        <b/>
        <i/>
        <sz val="12"/>
        <rFont val="Times New Roman CYR"/>
        <family val="1"/>
        <charset val="204"/>
      </rPr>
      <t>извънтрудови правоотношения</t>
    </r>
  </si>
  <si>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</si>
  <si>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t>Други възнаграждения и плащания за персонала</t>
  </si>
  <si>
    <r>
      <t xml:space="preserve">заплати и възнаграждения на персонала нает по </t>
    </r>
    <r>
      <rPr>
        <b/>
        <i/>
        <sz val="12"/>
        <rFont val="Times New Roman CYR"/>
        <family val="1"/>
        <charset val="204"/>
      </rPr>
      <t>служебни правоотношения</t>
    </r>
  </si>
  <si>
    <r>
      <t xml:space="preserve">заплати и възнаграждения на персонала нает по </t>
    </r>
    <r>
      <rPr>
        <b/>
        <i/>
        <sz val="12"/>
        <rFont val="Times New Roman CYR"/>
        <family val="1"/>
        <charset val="204"/>
      </rPr>
      <t>трудови правоотношения</t>
    </r>
  </si>
  <si>
    <t>Заплати и възнаграждения за персонала, нает по трудови и служебни правоотношения</t>
  </si>
  <si>
    <t xml:space="preserve"> 02 ¦</t>
  </si>
  <si>
    <t>II. РАЗХОДИ - РЕКАПИТУЛАЦИЯ ПО ПАРАГРАФИ И ПОДПАРАГРАФИ</t>
  </si>
  <si>
    <t>I. В С И Ч К О   П Р И Х О Д И,  П О М О Щ И   И   Д А Р Е Н И Я</t>
  </si>
  <si>
    <t>разпределени към чужбина капиталови трансфери по други чуждестранни дарения и помощи (-)</t>
  </si>
  <si>
    <t>разпределени към чужбина текущи трансфери по други чуждестранни дарения и помощи (-)</t>
  </si>
  <si>
    <t>разпределени към чужбина капиталови трансфери по програми на други международни организации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</si>
  <si>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</si>
  <si>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държави (-)</t>
  </si>
  <si>
    <t>разпределени към чужбина текущи трансфери по програми на други държави (-)</t>
  </si>
  <si>
    <t xml:space="preserve">разпределени към чужбина капиталови трансфери по програми на Европейския съюз </t>
  </si>
  <si>
    <t>разпределени към чужбина текущи трансфери по програми на Европейския съюз (-)</t>
  </si>
  <si>
    <t>Разпределени към администратори от чужбина средства по международни програми и договори (-)</t>
  </si>
  <si>
    <t>получени чрез предприятия от чужбина капиталови трансфери от КФП по международни и други програми</t>
  </si>
  <si>
    <t>получени чрез нестопански организации капиталови трансфери от КФП по международни и други програми</t>
  </si>
  <si>
    <t xml:space="preserve">получени чрез финансови институции капиталови трансфери от КФП по международни и други програми </t>
  </si>
  <si>
    <t xml:space="preserve">получени чрез нефинансови предприятия капиталови трансфери от КФП по международни и други програми </t>
  </si>
  <si>
    <t>получени чрез предприятия от чужбина текущи трансфери от КФП по международни и други програми</t>
  </si>
  <si>
    <t xml:space="preserve">получени чрез нестопански организации текущи трансфери от КФП по международни и други програми </t>
  </si>
  <si>
    <t>получени чрез финансови институции текущи трансфери от КФП по международни и други програми</t>
  </si>
  <si>
    <t xml:space="preserve">получени чрез нефинансови предприятия текущи трансфери от КФП по международни и други програми </t>
  </si>
  <si>
    <t>Получени чрез небюджетни предприятия средства от КФП по международни и други програми</t>
  </si>
  <si>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</si>
  <si>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</si>
  <si>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</si>
  <si>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</si>
  <si>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</si>
  <si>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</si>
  <si>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</si>
  <si>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</si>
  <si>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t>Помощи и дарения от чужбина</t>
  </si>
  <si>
    <r>
      <t>капиталови</t>
    </r>
    <r>
      <rPr>
        <sz val="12"/>
        <rFont val="Times New Roman CYR"/>
        <family val="1"/>
        <charset val="204"/>
      </rPr>
      <t xml:space="preserve"> помощи и дарения </t>
    </r>
    <r>
      <rPr>
        <b/>
        <i/>
        <sz val="12"/>
        <rFont val="Times New Roman CYR"/>
        <charset val="204"/>
      </rPr>
      <t>от страната</t>
    </r>
  </si>
  <si>
    <r>
      <t>текущи</t>
    </r>
    <r>
      <rPr>
        <sz val="12"/>
        <rFont val="Times New Roman CYR"/>
        <family val="1"/>
        <charset val="204"/>
      </rPr>
      <t xml:space="preserve"> помощи и дарения </t>
    </r>
    <r>
      <rPr>
        <b/>
        <i/>
        <sz val="12"/>
        <rFont val="Times New Roman CYR"/>
        <family val="1"/>
        <charset val="204"/>
      </rPr>
      <t>от страната</t>
    </r>
  </si>
  <si>
    <t>Помощи и дарения от страната</t>
  </si>
  <si>
    <t>45-00</t>
  </si>
  <si>
    <t>Приходи от лицензии за ползване на държавни/общински активи</t>
  </si>
  <si>
    <t>Приходи от концесии</t>
  </si>
  <si>
    <t>постъпления от продажба на земеделска продукция</t>
  </si>
  <si>
    <t>постъпления от продажба на земя</t>
  </si>
  <si>
    <t>постъпления от продажба на квоти за емисии на парникови газове</t>
  </si>
  <si>
    <t>постъпления от продажба на нематериални дълготрайни активи</t>
  </si>
  <si>
    <t>постъпления от продажба на други ДМА</t>
  </si>
  <si>
    <t>постъпления от продажба на инфраструктурни обекти</t>
  </si>
  <si>
    <t>постъпления от продажба на стопански инвентар</t>
  </si>
  <si>
    <t>постъпления от продажба на транспортни средства</t>
  </si>
  <si>
    <r>
      <t xml:space="preserve">постъпления от продажба на </t>
    </r>
    <r>
      <rPr>
        <b/>
        <i/>
        <sz val="12"/>
        <rFont val="Times New Roman CYR"/>
        <family val="1"/>
        <charset val="204"/>
      </rPr>
      <t>друго оборудване, машини и съоръжения</t>
    </r>
  </si>
  <si>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</si>
  <si>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компютри и хардуер</t>
    </r>
  </si>
  <si>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</si>
  <si>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</si>
  <si>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</si>
  <si>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 </t>
    </r>
    <r>
      <rPr>
        <b/>
        <i/>
        <sz val="12"/>
        <rFont val="Times New Roman CYR"/>
        <family val="1"/>
        <charset val="204"/>
      </rPr>
      <t>ДДС</t>
    </r>
    <r>
      <rPr>
        <sz val="12"/>
        <rFont val="Times New Roman CYR"/>
        <family val="1"/>
        <charset val="204"/>
      </rPr>
      <t xml:space="preserve"> (-)</t>
    </r>
  </si>
  <si>
    <t xml:space="preserve">Внесени ДДС и други данъци върху продажбите </t>
  </si>
  <si>
    <r>
      <t>други</t>
    </r>
    <r>
      <rPr>
        <sz val="12"/>
        <rFont val="Times New Roman CYR"/>
        <family val="1"/>
        <charset val="204"/>
      </rPr>
      <t xml:space="preserve"> неданъчни приходи</t>
    </r>
  </si>
  <si>
    <t xml:space="preserve">коректив за касови постъпления (-/+) </t>
  </si>
  <si>
    <r>
      <t>получени</t>
    </r>
    <r>
      <rPr>
        <b/>
        <i/>
        <sz val="12"/>
        <rFont val="Times New Roman CYR"/>
        <family val="1"/>
        <charset val="204"/>
      </rPr>
      <t xml:space="preserve"> други застрахователни обезщетения</t>
    </r>
  </si>
  <si>
    <r>
      <t>получени</t>
    </r>
    <r>
      <rPr>
        <b/>
        <i/>
        <sz val="12"/>
        <rFont val="Times New Roman CYR"/>
        <family val="1"/>
        <charset val="204"/>
      </rPr>
      <t xml:space="preserve"> застрахователни обезщетения за ДМА</t>
    </r>
  </si>
  <si>
    <t>приходи от други вноски</t>
  </si>
  <si>
    <t>прехвърлени/възстановени акумулирани средства от осигурителни вноски</t>
  </si>
  <si>
    <r>
      <t>реализирани курсови разлики</t>
    </r>
    <r>
      <rPr>
        <sz val="12"/>
        <rFont val="Times New Roman CYR"/>
        <family val="1"/>
        <charset val="204"/>
      </rPr>
      <t xml:space="preserve"> от валутни операции (нето) (+/-)</t>
    </r>
  </si>
  <si>
    <t>Други приходи</t>
  </si>
  <si>
    <t>наказателни лихви за данъци, мита и осигурителни вноски</t>
  </si>
  <si>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</si>
  <si>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r>
      <t>конфискувани средства</t>
    </r>
    <r>
      <rPr>
        <sz val="12"/>
        <rFont val="Times New Roman CYR"/>
        <family val="1"/>
        <charset val="204"/>
      </rPr>
      <t xml:space="preserve"> и приходи от продажби на конфискувани и придобити от залог вещи</t>
    </r>
  </si>
  <si>
    <t>Глоби, санкции и наказателни лихви</t>
  </si>
  <si>
    <r>
      <t>други</t>
    </r>
    <r>
      <rPr>
        <sz val="12"/>
        <rFont val="Times New Roman CYR"/>
        <family val="1"/>
        <charset val="204"/>
      </rPr>
      <t xml:space="preserve"> общински такси</t>
    </r>
  </si>
  <si>
    <t>27-29</t>
  </si>
  <si>
    <r>
      <t>за</t>
    </r>
    <r>
      <rPr>
        <b/>
        <i/>
        <sz val="12"/>
        <rFont val="Times New Roman CYR"/>
        <family val="1"/>
        <charset val="204"/>
      </rPr>
      <t xml:space="preserve"> притежаване на куче</t>
    </r>
  </si>
  <si>
    <t>27-17</t>
  </si>
  <si>
    <r>
      <t xml:space="preserve">за </t>
    </r>
    <r>
      <rPr>
        <b/>
        <i/>
        <sz val="12"/>
        <rFont val="Times New Roman CYR"/>
        <family val="1"/>
        <charset val="204"/>
      </rPr>
      <t>откупуване на гробни места</t>
    </r>
  </si>
  <si>
    <t>27-15</t>
  </si>
  <si>
    <r>
      <t xml:space="preserve">за </t>
    </r>
    <r>
      <rPr>
        <b/>
        <i/>
        <sz val="12"/>
        <rFont val="Times New Roman CYR"/>
        <family val="1"/>
        <charset val="204"/>
      </rPr>
      <t>административни услуги</t>
    </r>
  </si>
  <si>
    <t>27-11</t>
  </si>
  <si>
    <r>
      <t xml:space="preserve">за </t>
    </r>
    <r>
      <rPr>
        <b/>
        <i/>
        <sz val="12"/>
        <rFont val="Times New Roman CYR"/>
        <family val="1"/>
        <charset val="204"/>
      </rPr>
      <t>технически услуги</t>
    </r>
  </si>
  <si>
    <t>27-10</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</si>
  <si>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</si>
  <si>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27-08</t>
  </si>
  <si>
    <r>
      <t xml:space="preserve">за </t>
    </r>
    <r>
      <rPr>
        <b/>
        <i/>
        <sz val="12"/>
        <rFont val="Times New Roman CYR"/>
        <family val="1"/>
        <charset val="204"/>
      </rPr>
      <t>битови отпадъци</t>
    </r>
  </si>
  <si>
    <t>27-07</t>
  </si>
  <si>
    <r>
      <t>за ползване</t>
    </r>
    <r>
      <rPr>
        <b/>
        <i/>
        <sz val="12"/>
        <rFont val="Times New Roman CYR"/>
        <family val="1"/>
        <charset val="204"/>
      </rPr>
      <t xml:space="preserve"> на полудневни детски градини</t>
    </r>
  </si>
  <si>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</si>
  <si>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t>27-05</t>
  </si>
  <si>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</si>
  <si>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</si>
  <si>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t>27-03</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</si>
  <si>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</si>
  <si>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27-02</t>
  </si>
  <si>
    <r>
      <t xml:space="preserve">за ползване на </t>
    </r>
    <r>
      <rPr>
        <b/>
        <i/>
        <sz val="12"/>
        <rFont val="Times New Roman CYR"/>
        <family val="1"/>
        <charset val="204"/>
      </rPr>
      <t>детски градини</t>
    </r>
  </si>
  <si>
    <t>Общински такси</t>
  </si>
  <si>
    <t>Съдебни такси</t>
  </si>
  <si>
    <t>такси и лицензии с данъчен характер</t>
  </si>
  <si>
    <t>такси за административни и други услуги и дейности</t>
  </si>
  <si>
    <t>Държавни такси</t>
  </si>
  <si>
    <r>
      <t xml:space="preserve">приходи от </t>
    </r>
    <r>
      <rPr>
        <b/>
        <i/>
        <sz val="12"/>
        <rFont val="Times New Roman CYR"/>
        <family val="1"/>
        <charset val="204"/>
      </rPr>
      <t>други лихви</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</si>
  <si>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</si>
  <si>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</si>
  <si>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</si>
  <si>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</si>
  <si>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</si>
  <si>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</si>
  <si>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</si>
  <si>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</si>
  <si>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</si>
  <si>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наеми на имущество</t>
    </r>
  </si>
  <si>
    <r>
      <t xml:space="preserve">нетни приходи от продажби на </t>
    </r>
    <r>
      <rPr>
        <b/>
        <i/>
        <sz val="12"/>
        <rFont val="Times New Roman CYR"/>
        <family val="1"/>
        <charset val="204"/>
      </rPr>
      <t>услуги, стоки и продукция</t>
    </r>
  </si>
  <si>
    <r>
      <t xml:space="preserve">превишение на приходите над разходите на </t>
    </r>
    <r>
      <rPr>
        <b/>
        <i/>
        <sz val="12"/>
        <rFont val="Times New Roman CYR"/>
        <family val="1"/>
        <charset val="204"/>
      </rPr>
      <t>БНБ</t>
    </r>
  </si>
  <si>
    <r>
      <t>вноски</t>
    </r>
    <r>
      <rPr>
        <sz val="12"/>
        <rFont val="Times New Roman CYR"/>
        <family val="1"/>
        <charset val="204"/>
      </rPr>
      <t xml:space="preserve"> от приходи на държавни (общински) предприятия и институции</t>
    </r>
  </si>
  <si>
    <t>Приходи и доходи от собственост</t>
  </si>
  <si>
    <t>Други данъци</t>
  </si>
  <si>
    <t>Мита и митнически такси:</t>
  </si>
  <si>
    <t>Такси върху производството на захар и изоглюкоза</t>
  </si>
  <si>
    <r>
      <t xml:space="preserve">данък върху приходите на </t>
    </r>
    <r>
      <rPr>
        <b/>
        <i/>
        <sz val="12"/>
        <rFont val="Times New Roman CYR"/>
        <charset val="204"/>
      </rPr>
      <t>бюджетните предприятия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</si>
  <si>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</si>
  <si>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</si>
  <si>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разходите за </t>
    </r>
    <r>
      <rPr>
        <b/>
        <i/>
        <sz val="12"/>
        <rFont val="Times New Roman CYR"/>
        <family val="1"/>
        <charset val="204"/>
      </rPr>
      <t>превозни средства</t>
    </r>
  </si>
  <si>
    <r>
      <t>данък върху</t>
    </r>
    <r>
      <rPr>
        <sz val="12"/>
        <rFont val="Times New Roman CYR"/>
        <family val="1"/>
        <charset val="204"/>
      </rPr>
      <t xml:space="preserve"> разходи, предоставяни в натура</t>
    </r>
  </si>
  <si>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</si>
  <si>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t>Други данъци по Закона за корпоративното подоходно облагане:</t>
  </si>
  <si>
    <t>Данък върху застрахователните премии</t>
  </si>
  <si>
    <r>
      <t>акциз</t>
    </r>
    <r>
      <rPr>
        <sz val="12"/>
        <rFont val="Times New Roman CYR"/>
        <family val="1"/>
        <charset val="204"/>
      </rPr>
      <t xml:space="preserve"> при </t>
    </r>
    <r>
      <rPr>
        <b/>
        <i/>
        <sz val="12"/>
        <rFont val="Times New Roman CYR"/>
        <family val="1"/>
        <charset val="204"/>
      </rPr>
      <t>внос</t>
    </r>
  </si>
  <si>
    <r>
      <t>акциз</t>
    </r>
    <r>
      <rPr>
        <sz val="12"/>
        <rFont val="Times New Roman CYR"/>
        <family val="1"/>
        <charset val="204"/>
      </rPr>
      <t xml:space="preserve"> при сделки </t>
    </r>
    <r>
      <rPr>
        <b/>
        <i/>
        <sz val="12"/>
        <rFont val="Times New Roman CYR"/>
        <family val="1"/>
        <charset val="204"/>
      </rPr>
      <t>в страната</t>
    </r>
  </si>
  <si>
    <t xml:space="preserve">Акцизи </t>
  </si>
  <si>
    <r>
      <t xml:space="preserve">данък върху добавената стойност при </t>
    </r>
    <r>
      <rPr>
        <b/>
        <i/>
        <sz val="12"/>
        <rFont val="Times New Roman CYR"/>
        <family val="1"/>
        <charset val="204"/>
      </rPr>
      <t>внос</t>
    </r>
  </si>
  <si>
    <r>
      <t xml:space="preserve">данък върху добавената стойност при </t>
    </r>
    <r>
      <rPr>
        <b/>
        <i/>
        <sz val="12"/>
        <rFont val="Times New Roman CYR"/>
        <family val="1"/>
        <charset val="204"/>
      </rPr>
      <t>сделки в страната</t>
    </r>
  </si>
  <si>
    <t>Данък върху добавената стойност</t>
  </si>
  <si>
    <t>туристически данък</t>
  </si>
  <si>
    <r>
      <t xml:space="preserve">данък при придобиване на имущество по </t>
    </r>
    <r>
      <rPr>
        <b/>
        <i/>
        <sz val="12"/>
        <rFont val="Times New Roman CYR"/>
        <family val="1"/>
        <charset val="204"/>
      </rPr>
      <t>дарения и възмезден начин</t>
    </r>
  </si>
  <si>
    <r>
      <t xml:space="preserve">данък върху </t>
    </r>
    <r>
      <rPr>
        <b/>
        <i/>
        <sz val="12"/>
        <rFont val="Times New Roman CYR"/>
        <family val="1"/>
        <charset val="204"/>
      </rPr>
      <t>превозните средства</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</si>
  <si>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</si>
  <si>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недвижими имоти</t>
    </r>
  </si>
  <si>
    <t>Имуществени и други местни данъци :</t>
  </si>
  <si>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</si>
  <si>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</si>
  <si>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</si>
  <si>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за работници и служители </t>
    </r>
    <r>
      <rPr>
        <b/>
        <i/>
        <sz val="12"/>
        <rFont val="Times New Roman CYR"/>
        <family val="1"/>
        <charset val="204"/>
      </rPr>
      <t>от работодатели</t>
    </r>
  </si>
  <si>
    <t>Здравно-осигурителни вноски</t>
  </si>
  <si>
    <t xml:space="preserve">вноски по чл. 4б от КСО от самонаети лица (самоосигуряващи се лица) </t>
  </si>
  <si>
    <t>вноски по чл. 4б от КСО за сметка на осигурените лица</t>
  </si>
  <si>
    <r>
      <t>вноски  за</t>
    </r>
    <r>
      <rPr>
        <b/>
        <i/>
        <sz val="12"/>
        <rFont val="Times New Roman CYR"/>
        <charset val="204"/>
      </rPr>
      <t xml:space="preserve"> други категории </t>
    </r>
    <r>
      <rPr>
        <sz val="12"/>
        <rFont val="Times New Roman CYR"/>
        <family val="1"/>
        <charset val="204"/>
      </rPr>
      <t>осигурени лица</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</si>
  <si>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</si>
  <si>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</si>
  <si>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за работници и служители </t>
    </r>
    <r>
      <rPr>
        <b/>
        <i/>
        <sz val="12"/>
        <rFont val="Times New Roman CYR"/>
        <family val="1"/>
        <charset val="204"/>
      </rPr>
      <t>от работодатели</t>
    </r>
  </si>
  <si>
    <t>Осигурителни вноски</t>
  </si>
  <si>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</si>
  <si>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r>
      <t xml:space="preserve">данък върху доходите на </t>
    </r>
    <r>
      <rPr>
        <b/>
        <i/>
        <sz val="12"/>
        <rFont val="Times New Roman CYR"/>
        <family val="1"/>
        <charset val="204"/>
      </rPr>
      <t>чуждестранни юридически лица</t>
    </r>
  </si>
  <si>
    <r>
      <t xml:space="preserve">данък върху дивидентите и ликвидационните дялове на </t>
    </r>
    <r>
      <rPr>
        <i/>
        <sz val="12"/>
        <rFont val="Times New Roman CYR"/>
        <charset val="204"/>
      </rPr>
      <t>чуждестрани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</si>
  <si>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</si>
  <si>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</si>
  <si>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t>Данъци върху дивидентите, ликвидационните дялове и доходите на местни и чуждестранни лица:</t>
  </si>
  <si>
    <r>
      <t xml:space="preserve">корпоративен данък от </t>
    </r>
    <r>
      <rPr>
        <b/>
        <i/>
        <sz val="12"/>
        <rFont val="Times New Roman CYR"/>
        <family val="1"/>
        <charset val="204"/>
      </rPr>
      <t>застрахователни дружества</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</si>
  <si>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</si>
  <si>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</si>
  <si>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нефинансови предприятия</t>
    </r>
  </si>
  <si>
    <t>Корпоративен данък:</t>
  </si>
  <si>
    <t>окончателен данък  на местни и чуждестранни физически лица по чл. 37 и 38 от ЗДДФЛ</t>
  </si>
  <si>
    <t>окончателен данък върху приходите от лихви по банкови сметки на физическите лица</t>
  </si>
  <si>
    <t>окончателен годишен (патентен) данък и данък върху таксиметров превоз на пътници</t>
  </si>
  <si>
    <t>от еднолични търговци, свободни професии, извънтрудови правоотношения и др.</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</si>
  <si>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</si>
  <si>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t>Данък върху доходите на физически лица:</t>
  </si>
  <si>
    <t xml:space="preserve"> 0 1 ¦</t>
  </si>
  <si>
    <t>Н А И М Е Н О В А Н И Е</t>
  </si>
  <si>
    <t>I. П Р И Х О Д И,  П О М О Щ И   И   Д А Р Е Н И Я</t>
  </si>
  <si>
    <t xml:space="preserve">                                             (наименование на първостепенния разпоредител с бюджет)</t>
  </si>
  <si>
    <t>4700</t>
  </si>
  <si>
    <t>код по ЕБК:</t>
  </si>
  <si>
    <t>код от регистъра на бюджетните организации в СЕБРА</t>
  </si>
  <si>
    <t xml:space="preserve">                                                            (наименование на разпоредителя с бюджет)</t>
  </si>
  <si>
    <t>КОМИСИЯ ЗА ФИНАНСОВ НАДЗОР</t>
  </si>
  <si>
    <t>ЕИК/БУЛСТАТ</t>
  </si>
  <si>
    <t xml:space="preserve"> </t>
  </si>
  <si>
    <t>година</t>
  </si>
  <si>
    <t>endprint</t>
  </si>
  <si>
    <t>f</t>
  </si>
  <si>
    <t>e</t>
  </si>
  <si>
    <t>d</t>
  </si>
  <si>
    <t>c</t>
  </si>
  <si>
    <t>a</t>
  </si>
</sst>
</file>

<file path=xl/styles.xml><?xml version="1.0" encoding="utf-8"?>
<styleSheet xmlns="http://schemas.openxmlformats.org/spreadsheetml/2006/main">
  <numFmts count="9">
    <numFmt numFmtId="164" formatCode="0.0"/>
    <numFmt numFmtId="165" formatCode="#,##0;\(#,##0\)"/>
    <numFmt numFmtId="166" formatCode="0#&quot;-&quot;0#"/>
    <numFmt numFmtId="167" formatCode="&quot;x&quot;"/>
    <numFmt numFmtId="168" formatCode="dd\.m\.yyyy\ &quot;г.&quot;;@"/>
    <numFmt numFmtId="169" formatCode="#,##0;[Red]\(#,##0\)"/>
    <numFmt numFmtId="170" formatCode="000"/>
    <numFmt numFmtId="171" formatCode="00&quot;-&quot;0#"/>
    <numFmt numFmtId="172" formatCode="000&quot; &quot;000&quot; &quot;000"/>
  </numFmts>
  <fonts count="125">
    <font>
      <sz val="10"/>
      <name val="Hebar"/>
      <charset val="204"/>
    </font>
    <font>
      <sz val="11"/>
      <color theme="1"/>
      <name val="Calibri"/>
      <family val="2"/>
      <charset val="204"/>
      <scheme val="minor"/>
    </font>
    <font>
      <sz val="10"/>
      <name val="Arial"/>
      <family val="2"/>
      <charset val="204"/>
    </font>
    <font>
      <sz val="12"/>
      <name val="Times New Roman CYR"/>
      <family val="1"/>
      <charset val="204"/>
    </font>
    <font>
      <b/>
      <sz val="12"/>
      <name val="Times New Roman"/>
      <family val="1"/>
      <charset val="204"/>
    </font>
    <font>
      <u/>
      <sz val="10"/>
      <color theme="10"/>
      <name val="Hebar"/>
      <charset val="204"/>
    </font>
    <font>
      <i/>
      <sz val="12"/>
      <name val="Times New Roman CYR"/>
      <charset val="204"/>
    </font>
    <font>
      <sz val="12"/>
      <color indexed="9"/>
      <name val="Times New Roman CYR"/>
      <family val="1"/>
      <charset val="204"/>
    </font>
    <font>
      <b/>
      <sz val="12"/>
      <color indexed="18"/>
      <name val="Times New Roman Cyr"/>
      <charset val="204"/>
    </font>
    <font>
      <b/>
      <i/>
      <sz val="12"/>
      <color indexed="18"/>
      <name val="Times New Roman BOLD"/>
    </font>
    <font>
      <i/>
      <sz val="12"/>
      <color indexed="16"/>
      <name val="Times New Roman CYR"/>
      <charset val="204"/>
    </font>
    <font>
      <i/>
      <sz val="12"/>
      <color indexed="18"/>
      <name val="Times New Roman CYR"/>
      <charset val="204"/>
    </font>
    <font>
      <sz val="11"/>
      <color indexed="9"/>
      <name val="Times New Roman"/>
      <family val="1"/>
      <charset val="204"/>
    </font>
    <font>
      <b/>
      <sz val="12"/>
      <color indexed="9"/>
      <name val="Times New Roman"/>
      <family val="1"/>
      <charset val="204"/>
    </font>
    <font>
      <sz val="12"/>
      <color indexed="60"/>
      <name val="Times New Roman CYR"/>
      <family val="1"/>
      <charset val="204"/>
    </font>
    <font>
      <b/>
      <sz val="12"/>
      <color indexed="60"/>
      <name val="Times New Roman CYR"/>
      <family val="1"/>
      <charset val="204"/>
    </font>
    <font>
      <sz val="10"/>
      <name val="Hebar"/>
      <charset val="204"/>
    </font>
    <font>
      <b/>
      <sz val="12"/>
      <color indexed="60"/>
      <name val="Times New Roman CYR"/>
      <charset val="204"/>
    </font>
    <font>
      <b/>
      <i/>
      <sz val="12"/>
      <color indexed="60"/>
      <name val="Times New Roman CYR"/>
      <charset val="204"/>
    </font>
    <font>
      <b/>
      <sz val="9"/>
      <color indexed="60"/>
      <name val="Times New Roman CYR"/>
      <family val="1"/>
      <charset val="204"/>
    </font>
    <font>
      <b/>
      <sz val="12"/>
      <name val="Times New Roman CYR"/>
      <charset val="204"/>
    </font>
    <font>
      <sz val="12"/>
      <color indexed="20"/>
      <name val="Times New Roman CYR"/>
      <charset val="204"/>
    </font>
    <font>
      <sz val="12"/>
      <name val="Times New Roman CYR"/>
      <charset val="204"/>
    </font>
    <font>
      <i/>
      <sz val="12"/>
      <name val="Times New Roman Cyr"/>
      <family val="1"/>
      <charset val="204"/>
    </font>
    <font>
      <b/>
      <sz val="12"/>
      <name val="Times New Roman Cyr"/>
      <family val="1"/>
      <charset val="204"/>
    </font>
    <font>
      <b/>
      <sz val="12"/>
      <color indexed="20"/>
      <name val="Times New Roman Cyr"/>
      <charset val="204"/>
    </font>
    <font>
      <b/>
      <i/>
      <sz val="12"/>
      <name val="Times New Roman CYR"/>
      <family val="1"/>
      <charset val="204"/>
    </font>
    <font>
      <sz val="12"/>
      <color indexed="12"/>
      <name val="Times New Roman CYR"/>
      <family val="1"/>
      <charset val="204"/>
    </font>
    <font>
      <sz val="12"/>
      <color indexed="60"/>
      <name val="Times New Roman CYR"/>
      <charset val="204"/>
    </font>
    <font>
      <sz val="12"/>
      <color indexed="60"/>
      <name val="Arial"/>
      <family val="2"/>
      <charset val="204"/>
    </font>
    <font>
      <sz val="11"/>
      <name val="Times New Roman Cyr"/>
      <charset val="204"/>
    </font>
    <font>
      <sz val="10"/>
      <name val="Times New Roman CYR"/>
      <charset val="204"/>
    </font>
    <font>
      <b/>
      <i/>
      <sz val="12"/>
      <color indexed="60"/>
      <name val="Times New Roman CYR"/>
      <family val="1"/>
      <charset val="204"/>
    </font>
    <font>
      <b/>
      <i/>
      <sz val="12"/>
      <name val="Times New Roman CYR"/>
      <charset val="204"/>
    </font>
    <font>
      <b/>
      <sz val="12"/>
      <color indexed="60"/>
      <name val="Arial"/>
      <family val="2"/>
      <charset val="204"/>
    </font>
    <font>
      <b/>
      <sz val="12"/>
      <name val="Times New Roman CYR"/>
    </font>
    <font>
      <sz val="12"/>
      <name val="Times New Roman CYR"/>
    </font>
    <font>
      <b/>
      <i/>
      <sz val="12"/>
      <name val="Times New Roman CYR"/>
    </font>
    <font>
      <i/>
      <sz val="12"/>
      <name val="Times New Roman CYR"/>
    </font>
    <font>
      <b/>
      <sz val="12"/>
      <color indexed="12"/>
      <name val="Times New Roman CYR"/>
      <family val="1"/>
      <charset val="204"/>
    </font>
    <font>
      <sz val="14"/>
      <name val="Times New Roman CYR"/>
      <charset val="204"/>
    </font>
    <font>
      <b/>
      <sz val="14"/>
      <name val="Times New Roman CYR"/>
    </font>
    <font>
      <b/>
      <sz val="12"/>
      <color indexed="60"/>
      <name val="Times New Roman"/>
      <family val="1"/>
      <charset val="204"/>
    </font>
    <font>
      <b/>
      <sz val="14"/>
      <color indexed="60"/>
      <name val="Times New Roman"/>
      <family val="1"/>
      <charset val="204"/>
    </font>
    <font>
      <sz val="10"/>
      <color indexed="60"/>
      <name val="Times New Roman"/>
      <family val="1"/>
      <charset val="204"/>
    </font>
    <font>
      <sz val="12"/>
      <color indexed="60"/>
      <name val="Times New Roman"/>
      <family val="1"/>
      <charset val="204"/>
    </font>
    <font>
      <b/>
      <i/>
      <sz val="12"/>
      <color indexed="18"/>
      <name val="Times New Roman CYR"/>
      <charset val="204"/>
    </font>
    <font>
      <b/>
      <i/>
      <sz val="14"/>
      <color indexed="18"/>
      <name val="Times New Roman Cyr"/>
      <charset val="204"/>
    </font>
    <font>
      <b/>
      <sz val="12"/>
      <color indexed="18"/>
      <name val="Times New Roman Cyr"/>
      <family val="1"/>
      <charset val="204"/>
    </font>
    <font>
      <b/>
      <i/>
      <sz val="14"/>
      <color indexed="20"/>
      <name val="Times New Roman bold"/>
      <charset val="204"/>
    </font>
    <font>
      <sz val="12"/>
      <color indexed="16"/>
      <name val="Times New Roman CYR"/>
      <family val="1"/>
      <charset val="204"/>
    </font>
    <font>
      <sz val="12"/>
      <name val="Arial"/>
      <family val="2"/>
      <charset val="204"/>
    </font>
    <font>
      <sz val="12"/>
      <color indexed="18"/>
      <name val="Times New Roman Cyr"/>
      <charset val="204"/>
    </font>
    <font>
      <b/>
      <sz val="14"/>
      <name val="Times New Roman CYR"/>
      <charset val="204"/>
    </font>
    <font>
      <b/>
      <sz val="14"/>
      <name val="Times New Roman"/>
      <family val="1"/>
      <charset val="204"/>
    </font>
    <font>
      <b/>
      <i/>
      <sz val="12"/>
      <color indexed="20"/>
      <name val="Times New Roman CYR"/>
      <charset val="204"/>
    </font>
    <font>
      <b/>
      <sz val="9"/>
      <color indexed="20"/>
      <name val="Times New Roman Cyr"/>
      <charset val="204"/>
    </font>
    <font>
      <sz val="12"/>
      <color indexed="20"/>
      <name val="Arial"/>
      <family val="2"/>
      <charset val="204"/>
    </font>
    <font>
      <b/>
      <sz val="12"/>
      <color indexed="20"/>
      <name val="Times New Roman CYR"/>
      <family val="1"/>
      <charset val="204"/>
    </font>
    <font>
      <sz val="12"/>
      <color indexed="20"/>
      <name val="Times New Roman CYR"/>
      <family val="1"/>
      <charset val="204"/>
    </font>
    <font>
      <b/>
      <i/>
      <sz val="10"/>
      <color indexed="20"/>
      <name val="Times New Roman CYR"/>
      <family val="1"/>
      <charset val="204"/>
    </font>
    <font>
      <sz val="12"/>
      <color indexed="16"/>
      <name val="Times New Roman CYR"/>
      <charset val="204"/>
    </font>
    <font>
      <sz val="12"/>
      <color indexed="10"/>
      <name val="Times New Roman CYR"/>
      <charset val="204"/>
    </font>
    <font>
      <b/>
      <i/>
      <sz val="12"/>
      <color indexed="20"/>
      <name val="Times New Roman CYR"/>
      <family val="1"/>
      <charset val="204"/>
    </font>
    <font>
      <b/>
      <sz val="12"/>
      <color indexed="20"/>
      <name val="Times New Roman"/>
      <family val="1"/>
      <charset val="204"/>
    </font>
    <font>
      <i/>
      <sz val="12"/>
      <color indexed="20"/>
      <name val="Times New Roman CYR"/>
      <charset val="204"/>
    </font>
    <font>
      <sz val="10"/>
      <color indexed="20"/>
      <name val="Times New Roman"/>
      <family val="1"/>
      <charset val="204"/>
    </font>
    <font>
      <sz val="12"/>
      <color indexed="20"/>
      <name val="Times New Roman"/>
      <family val="1"/>
      <charset val="204"/>
    </font>
    <font>
      <sz val="11"/>
      <name val="Times New Roman CYR"/>
      <family val="1"/>
      <charset val="204"/>
    </font>
    <font>
      <b/>
      <sz val="11"/>
      <color indexed="16"/>
      <name val="Times New Roman CYR"/>
      <family val="1"/>
      <charset val="204"/>
    </font>
    <font>
      <b/>
      <sz val="12"/>
      <color indexed="8"/>
      <name val="Times New Roman Cyr"/>
      <charset val="204"/>
    </font>
    <font>
      <sz val="11"/>
      <color indexed="16"/>
      <name val="Times New Roman CYR"/>
      <family val="1"/>
      <charset val="204"/>
    </font>
    <font>
      <i/>
      <sz val="11"/>
      <name val="Times New Roman CYR"/>
      <charset val="204"/>
    </font>
    <font>
      <b/>
      <sz val="12"/>
      <color indexed="16"/>
      <name val="Times New Roman CYR"/>
      <charset val="204"/>
    </font>
    <font>
      <b/>
      <i/>
      <sz val="12"/>
      <color indexed="16"/>
      <name val="Times New Roman CYR"/>
      <charset val="204"/>
    </font>
    <font>
      <b/>
      <i/>
      <sz val="14"/>
      <color indexed="16"/>
      <name val="Times New Roman bold"/>
      <charset val="204"/>
    </font>
    <font>
      <sz val="10"/>
      <name val="Arial Cyr"/>
      <charset val="204"/>
    </font>
    <font>
      <b/>
      <sz val="9"/>
      <color indexed="16"/>
      <name val="Times New Roman CYR"/>
      <charset val="204"/>
    </font>
    <font>
      <b/>
      <sz val="11"/>
      <name val="Times New Roman CYR"/>
      <family val="1"/>
      <charset val="204"/>
    </font>
    <font>
      <b/>
      <sz val="12"/>
      <color indexed="16"/>
      <name val="Times New Roman CYR"/>
      <family val="1"/>
      <charset val="204"/>
    </font>
    <font>
      <i/>
      <sz val="12"/>
      <color indexed="18"/>
      <name val="Times New Roman Cyr"/>
      <family val="1"/>
      <charset val="204"/>
    </font>
    <font>
      <i/>
      <sz val="12"/>
      <color indexed="10"/>
      <name val="Times New Roman CYR"/>
      <charset val="204"/>
    </font>
    <font>
      <b/>
      <sz val="12"/>
      <color indexed="16"/>
      <name val="Arial"/>
      <family val="2"/>
      <charset val="204"/>
    </font>
    <font>
      <sz val="12"/>
      <name val="Times New Roman CYR"/>
      <family val="1"/>
    </font>
    <font>
      <b/>
      <i/>
      <sz val="12"/>
      <name val="Times New Roman Cyr"/>
      <family val="1"/>
    </font>
    <font>
      <i/>
      <sz val="12"/>
      <name val="Times New Roman Cyr"/>
      <family val="1"/>
    </font>
    <font>
      <b/>
      <sz val="12"/>
      <color indexed="16"/>
      <name val="Times New Roman"/>
      <family val="1"/>
      <charset val="204"/>
    </font>
    <font>
      <b/>
      <sz val="14"/>
      <color indexed="16"/>
      <name val="Times New Roman"/>
      <family val="1"/>
      <charset val="204"/>
    </font>
    <font>
      <sz val="10"/>
      <color indexed="16"/>
      <name val="Times New Roman"/>
      <family val="1"/>
      <charset val="204"/>
    </font>
    <font>
      <sz val="12"/>
      <color indexed="16"/>
      <name val="Times New Roman"/>
      <family val="1"/>
      <charset val="204"/>
    </font>
    <font>
      <b/>
      <sz val="13"/>
      <color indexed="16"/>
      <name val="Times New Roman CYR"/>
      <charset val="204"/>
    </font>
    <font>
      <b/>
      <sz val="11"/>
      <name val="Times New Roman CYR"/>
      <charset val="204"/>
    </font>
    <font>
      <b/>
      <sz val="12"/>
      <color indexed="18"/>
      <name val="Times New Roman"/>
      <family val="1"/>
      <charset val="204"/>
    </font>
    <font>
      <b/>
      <sz val="9"/>
      <color indexed="18"/>
      <name val="Times New Roman CYR"/>
      <charset val="204"/>
    </font>
    <font>
      <b/>
      <i/>
      <sz val="12"/>
      <color indexed="10"/>
      <name val="Times New Roman CYR"/>
      <charset val="204"/>
    </font>
    <font>
      <sz val="14"/>
      <name val="Times New Roman CYR"/>
    </font>
    <font>
      <sz val="14"/>
      <name val="Times New Roman"/>
      <family val="1"/>
      <charset val="204"/>
    </font>
    <font>
      <sz val="12"/>
      <color indexed="18"/>
      <name val="Times New Roman"/>
      <family val="1"/>
      <charset val="204"/>
    </font>
    <font>
      <sz val="12"/>
      <name val="Times New Roman"/>
      <family val="1"/>
      <charset val="204"/>
    </font>
    <font>
      <b/>
      <sz val="14"/>
      <color indexed="18"/>
      <name val="Times New Roman"/>
      <family val="1"/>
      <charset val="204"/>
    </font>
    <font>
      <sz val="12"/>
      <color indexed="18"/>
      <name val="Times New Roman CYR"/>
      <family val="1"/>
      <charset val="204"/>
    </font>
    <font>
      <sz val="10"/>
      <color indexed="18"/>
      <name val="Times New Roman"/>
      <family val="1"/>
      <charset val="204"/>
    </font>
    <font>
      <b/>
      <i/>
      <sz val="12"/>
      <color indexed="18"/>
      <name val="Times New Roman"/>
      <family val="1"/>
      <charset val="204"/>
    </font>
    <font>
      <sz val="12"/>
      <name val="UnvCyr"/>
      <family val="2"/>
      <charset val="204"/>
    </font>
    <font>
      <sz val="10"/>
      <color indexed="81"/>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i/>
      <u/>
      <sz val="9"/>
      <color indexed="81"/>
      <name val="Tahoma"/>
      <family val="2"/>
      <charset val="204"/>
    </font>
    <font>
      <i/>
      <u/>
      <sz val="10"/>
      <color indexed="81"/>
      <name val="Times New Roman"/>
      <family val="1"/>
      <charset val="204"/>
    </font>
    <font>
      <i/>
      <u/>
      <sz val="9"/>
      <color indexed="81"/>
      <name val="Times New Roman"/>
      <family val="1"/>
      <charset val="204"/>
    </font>
    <font>
      <sz val="9"/>
      <color indexed="81"/>
      <name val="Times New Roman"/>
      <family val="1"/>
      <charset val="204"/>
    </font>
    <font>
      <sz val="9"/>
      <color indexed="81"/>
      <name val="Tahoma"/>
      <family val="2"/>
      <charset val="204"/>
    </font>
    <font>
      <i/>
      <u/>
      <sz val="10"/>
      <color indexed="10"/>
      <name val="Times New Roman"/>
      <family val="1"/>
      <charset val="204"/>
    </font>
    <font>
      <i/>
      <sz val="10"/>
      <color indexed="18"/>
      <name val="Times New Roman"/>
      <family val="1"/>
      <charset val="204"/>
    </font>
    <font>
      <b/>
      <sz val="10"/>
      <color indexed="81"/>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sz val="16"/>
      <color indexed="8"/>
      <name val="Times New Roman CYR"/>
      <family val="1"/>
      <charset val="204"/>
    </font>
    <font>
      <sz val="18"/>
      <name val="Times New Roman Cyr"/>
      <family val="1"/>
      <charset val="204"/>
    </font>
    <font>
      <sz val="14"/>
      <name val="Times New Roman CYR"/>
      <family val="1"/>
      <charset val="204"/>
    </font>
    <font>
      <u/>
      <sz val="11"/>
      <color theme="10"/>
      <name val="Calibri"/>
      <family val="2"/>
      <charset val="204"/>
      <scheme val="minor"/>
    </font>
    <font>
      <sz val="11"/>
      <color theme="1"/>
      <name val="Arial"/>
      <family val="2"/>
      <charset val="204"/>
    </font>
  </fonts>
  <fills count="14">
    <fill>
      <patternFill patternType="none"/>
    </fill>
    <fill>
      <patternFill patternType="gray125"/>
    </fill>
    <fill>
      <patternFill patternType="solid">
        <fgColor indexed="47"/>
        <bgColor indexed="64"/>
      </patternFill>
    </fill>
    <fill>
      <patternFill patternType="solid">
        <fgColor indexed="11"/>
        <bgColor indexed="64"/>
      </patternFill>
    </fill>
    <fill>
      <patternFill patternType="solid">
        <fgColor indexed="10"/>
        <bgColor indexed="64"/>
      </patternFill>
    </fill>
    <fill>
      <patternFill patternType="solid">
        <fgColor indexed="13"/>
        <bgColor indexed="64"/>
      </patternFill>
    </fill>
    <fill>
      <patternFill patternType="solid">
        <fgColor indexed="20"/>
        <bgColor indexed="64"/>
      </patternFill>
    </fill>
    <fill>
      <patternFill patternType="solid">
        <fgColor indexed="26"/>
        <bgColor indexed="64"/>
      </patternFill>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16"/>
        <bgColor indexed="64"/>
      </patternFill>
    </fill>
  </fills>
  <borders count="11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double">
        <color indexed="64"/>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dashed">
        <color indexed="64"/>
      </top>
      <bottom style="thin">
        <color indexed="64"/>
      </bottom>
      <diagonal/>
    </border>
    <border>
      <left style="medium">
        <color indexed="64"/>
      </left>
      <right/>
      <top/>
      <bottom/>
      <diagonal/>
    </border>
    <border>
      <left style="thin">
        <color indexed="64"/>
      </left>
      <right style="medium">
        <color indexed="64"/>
      </right>
      <top style="hair">
        <color indexed="64"/>
      </top>
      <bottom style="dashed">
        <color indexed="64"/>
      </bottom>
      <diagonal/>
    </border>
    <border>
      <left style="thin">
        <color indexed="64"/>
      </left>
      <right style="thin">
        <color indexed="64"/>
      </right>
      <top style="hair">
        <color indexed="64"/>
      </top>
      <bottom style="dashed">
        <color indexed="64"/>
      </bottom>
      <diagonal/>
    </border>
    <border>
      <left style="medium">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medium">
        <color indexed="64"/>
      </left>
      <right style="thin">
        <color indexed="64"/>
      </right>
      <top style="dashed">
        <color indexed="64"/>
      </top>
      <bottom style="hair">
        <color indexed="64"/>
      </bottom>
      <diagonal/>
    </border>
    <border>
      <left style="medium">
        <color indexed="64"/>
      </left>
      <right style="medium">
        <color indexed="64"/>
      </right>
      <top style="dashed">
        <color indexed="64"/>
      </top>
      <bottom style="hair">
        <color indexed="64"/>
      </bottom>
      <diagonal/>
    </border>
    <border>
      <left/>
      <right/>
      <top style="dashed">
        <color indexed="64"/>
      </top>
      <bottom style="hair">
        <color indexed="64"/>
      </bottom>
      <diagonal/>
    </border>
    <border>
      <left style="medium">
        <color indexed="64"/>
      </left>
      <right style="thin">
        <color indexed="64"/>
      </right>
      <top style="hair">
        <color indexed="64"/>
      </top>
      <bottom style="dashed">
        <color indexed="64"/>
      </bottom>
      <diagonal/>
    </border>
    <border>
      <left style="medium">
        <color indexed="64"/>
      </left>
      <right style="medium">
        <color indexed="64"/>
      </right>
      <top style="hair">
        <color indexed="64"/>
      </top>
      <bottom style="dashed">
        <color indexed="64"/>
      </bottom>
      <diagonal/>
    </border>
    <border>
      <left/>
      <right/>
      <top style="hair">
        <color indexed="64"/>
      </top>
      <bottom style="dashed">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medium">
        <color indexed="64"/>
      </right>
      <top style="hair">
        <color indexed="64"/>
      </top>
      <bottom/>
      <diagonal/>
    </border>
    <border>
      <left style="medium">
        <color indexed="64"/>
      </left>
      <right style="thin">
        <color indexed="64"/>
      </right>
      <top/>
      <bottom/>
      <diagonal/>
    </border>
    <border>
      <left/>
      <right style="medium">
        <color indexed="64"/>
      </right>
      <top style="hair">
        <color indexed="64"/>
      </top>
      <bottom style="dashed">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right/>
      <top/>
      <bottom style="hair">
        <color indexed="64"/>
      </bottom>
      <diagonal/>
    </border>
    <border>
      <left style="medium">
        <color indexed="64"/>
      </left>
      <right style="thin">
        <color indexed="64"/>
      </right>
      <top style="dashed">
        <color indexed="64"/>
      </top>
      <bottom style="dashed">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style="hair">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dashed">
        <color indexed="64"/>
      </top>
      <bottom style="thin">
        <color indexed="64"/>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style="dashed">
        <color indexed="64"/>
      </top>
      <bottom style="hair">
        <color indexed="64"/>
      </bottom>
      <diagonal/>
    </border>
    <border>
      <left/>
      <right style="medium">
        <color indexed="64"/>
      </right>
      <top style="dashed">
        <color indexed="64"/>
      </top>
      <bottom style="dashed">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bottom style="thin">
        <color indexed="64"/>
      </bottom>
      <diagonal/>
    </border>
  </borders>
  <cellStyleXfs count="11">
    <xf numFmtId="0" fontId="0" fillId="0" borderId="0"/>
    <xf numFmtId="0" fontId="2" fillId="0" borderId="0"/>
    <xf numFmtId="0" fontId="5" fillId="0" borderId="0" applyNumberFormat="0" applyFill="0" applyBorder="0" applyAlignment="0" applyProtection="0"/>
    <xf numFmtId="0" fontId="2" fillId="0" borderId="0"/>
    <xf numFmtId="0" fontId="2" fillId="0" borderId="0"/>
    <xf numFmtId="0" fontId="16" fillId="0" borderId="0"/>
    <xf numFmtId="0" fontId="76" fillId="0" borderId="0"/>
    <xf numFmtId="0" fontId="123" fillId="0" borderId="0" applyNumberFormat="0" applyFill="0" applyBorder="0" applyAlignment="0" applyProtection="0"/>
    <xf numFmtId="0" fontId="2" fillId="0" borderId="0"/>
    <xf numFmtId="0" fontId="124" fillId="0" borderId="0"/>
    <xf numFmtId="0" fontId="1" fillId="0" borderId="0"/>
  </cellStyleXfs>
  <cellXfs count="878">
    <xf numFmtId="0" fontId="0" fillId="0" borderId="0" xfId="0"/>
    <xf numFmtId="0" fontId="3" fillId="2" borderId="0" xfId="1" applyFont="1" applyFill="1" applyAlignment="1">
      <alignment vertical="center"/>
    </xf>
    <xf numFmtId="0" fontId="3" fillId="3" borderId="0" xfId="1" applyFont="1" applyFill="1" applyAlignment="1">
      <alignment vertical="center"/>
    </xf>
    <xf numFmtId="0" fontId="3" fillId="4" borderId="0" xfId="1" applyFont="1" applyFill="1" applyAlignment="1">
      <alignment vertical="center"/>
    </xf>
    <xf numFmtId="0" fontId="3" fillId="0" borderId="0" xfId="1" applyFont="1" applyAlignment="1">
      <alignment vertical="center"/>
    </xf>
    <xf numFmtId="0" fontId="3" fillId="0" borderId="0" xfId="1" applyFont="1" applyAlignment="1">
      <alignment vertical="center" wrapText="1"/>
    </xf>
    <xf numFmtId="0" fontId="3" fillId="5" borderId="0" xfId="1" applyFont="1" applyFill="1" applyAlignment="1">
      <alignment vertical="center"/>
    </xf>
    <xf numFmtId="0" fontId="3" fillId="5" borderId="0" xfId="1" applyFont="1" applyFill="1" applyAlignment="1">
      <alignment vertical="center" wrapText="1"/>
    </xf>
    <xf numFmtId="0" fontId="3" fillId="3" borderId="0" xfId="1" applyFont="1" applyFill="1" applyAlignment="1">
      <alignment vertical="center" wrapText="1"/>
    </xf>
    <xf numFmtId="0" fontId="3" fillId="6" borderId="0" xfId="1" applyFont="1" applyFill="1" applyAlignment="1">
      <alignment vertical="center"/>
    </xf>
    <xf numFmtId="0" fontId="4" fillId="7" borderId="1" xfId="1" applyFont="1" applyFill="1" applyBorder="1" applyAlignment="1" applyProtection="1">
      <alignment horizontal="center" vertical="center"/>
      <protection locked="0"/>
    </xf>
    <xf numFmtId="0" fontId="4" fillId="7" borderId="2" xfId="1" applyFont="1" applyFill="1" applyBorder="1" applyAlignment="1" applyProtection="1">
      <alignment horizontal="center" vertical="center"/>
      <protection locked="0"/>
    </xf>
    <xf numFmtId="0" fontId="5" fillId="7" borderId="3" xfId="2" applyFill="1" applyBorder="1" applyAlignment="1" applyProtection="1">
      <alignment horizontal="center" vertical="center"/>
      <protection locked="0"/>
    </xf>
    <xf numFmtId="0" fontId="6" fillId="0" borderId="0" xfId="1" applyFont="1" applyAlignment="1" applyProtection="1">
      <alignment horizontal="right" vertical="center"/>
    </xf>
    <xf numFmtId="0" fontId="7" fillId="8" borderId="0" xfId="1" applyFont="1" applyFill="1" applyAlignment="1">
      <alignment vertical="center"/>
    </xf>
    <xf numFmtId="0" fontId="7" fillId="8" borderId="0" xfId="1" applyFont="1" applyFill="1" applyAlignment="1">
      <alignment vertical="center" wrapText="1"/>
    </xf>
    <xf numFmtId="0" fontId="3" fillId="2" borderId="0" xfId="1" applyFont="1" applyFill="1" applyAlignment="1" applyProtection="1">
      <alignment vertical="center"/>
      <protection locked="0"/>
    </xf>
    <xf numFmtId="0" fontId="3" fillId="6" borderId="0" xfId="1" applyFont="1" applyFill="1" applyAlignment="1" applyProtection="1">
      <alignment vertical="center"/>
      <protection locked="0"/>
    </xf>
    <xf numFmtId="0" fontId="3" fillId="8" borderId="0" xfId="1" applyFont="1" applyFill="1" applyAlignment="1" applyProtection="1">
      <alignment vertical="center"/>
    </xf>
    <xf numFmtId="0" fontId="3" fillId="8" borderId="0" xfId="1" applyFont="1" applyFill="1" applyBorder="1" applyAlignment="1" applyProtection="1">
      <alignment vertical="center"/>
    </xf>
    <xf numFmtId="0" fontId="7" fillId="8" borderId="0" xfId="1" applyNumberFormat="1" applyFont="1" applyFill="1" applyBorder="1" applyAlignment="1" applyProtection="1">
      <alignment horizontal="right"/>
      <protection locked="0"/>
    </xf>
    <xf numFmtId="3" fontId="8" fillId="7" borderId="4" xfId="1" applyNumberFormat="1" applyFont="1" applyFill="1" applyBorder="1" applyAlignment="1" applyProtection="1">
      <alignment horizontal="center" vertical="center"/>
      <protection locked="0"/>
    </xf>
    <xf numFmtId="0" fontId="8" fillId="7" borderId="4" xfId="1" applyFont="1" applyFill="1" applyBorder="1" applyAlignment="1" applyProtection="1">
      <alignment horizontal="center" vertical="center"/>
      <protection locked="0"/>
    </xf>
    <xf numFmtId="0" fontId="6" fillId="8" borderId="5" xfId="1" applyFont="1" applyFill="1" applyBorder="1" applyAlignment="1" applyProtection="1">
      <alignment horizontal="right" vertical="center"/>
    </xf>
    <xf numFmtId="14" fontId="9" fillId="7" borderId="1" xfId="3" applyNumberFormat="1" applyFont="1" applyFill="1" applyBorder="1" applyAlignment="1" applyProtection="1">
      <alignment horizontal="center" vertical="center"/>
      <protection locked="0"/>
    </xf>
    <xf numFmtId="14" fontId="9" fillId="7" borderId="3" xfId="3" applyNumberFormat="1" applyFont="1" applyFill="1" applyBorder="1" applyAlignment="1" applyProtection="1">
      <alignment horizontal="center" vertical="center"/>
      <protection locked="0"/>
    </xf>
    <xf numFmtId="0" fontId="3" fillId="0" borderId="0" xfId="1" applyNumberFormat="1" applyFont="1" applyBorder="1" applyAlignment="1">
      <alignment horizontal="right"/>
    </xf>
    <xf numFmtId="0" fontId="6" fillId="8" borderId="6" xfId="1" applyFont="1" applyFill="1" applyBorder="1" applyAlignment="1" applyProtection="1">
      <alignment horizontal="center" vertical="center"/>
    </xf>
    <xf numFmtId="0" fontId="7" fillId="8" borderId="7" xfId="1" applyFont="1" applyFill="1" applyBorder="1" applyAlignment="1" applyProtection="1">
      <alignment vertical="center"/>
    </xf>
    <xf numFmtId="0" fontId="3" fillId="8" borderId="7" xfId="1" applyFont="1" applyFill="1" applyBorder="1" applyAlignment="1" applyProtection="1">
      <alignment horizontal="center" vertical="center"/>
    </xf>
    <xf numFmtId="0" fontId="6" fillId="8" borderId="0" xfId="1" applyFont="1" applyFill="1" applyBorder="1" applyAlignment="1" applyProtection="1">
      <alignment vertical="center"/>
    </xf>
    <xf numFmtId="0" fontId="6" fillId="8" borderId="7" xfId="1" applyFont="1" applyFill="1" applyBorder="1" applyAlignment="1" applyProtection="1">
      <alignment horizontal="center"/>
    </xf>
    <xf numFmtId="0" fontId="3" fillId="0" borderId="0" xfId="1" applyNumberFormat="1" applyFont="1" applyAlignment="1">
      <alignment horizontal="right"/>
    </xf>
    <xf numFmtId="3" fontId="10" fillId="7" borderId="1" xfId="1" applyNumberFormat="1" applyFont="1" applyFill="1" applyBorder="1" applyAlignment="1" applyProtection="1">
      <alignment horizontal="center" vertical="center"/>
      <protection locked="0"/>
    </xf>
    <xf numFmtId="3" fontId="10" fillId="7" borderId="2" xfId="1" applyNumberFormat="1" applyFont="1" applyFill="1" applyBorder="1" applyAlignment="1" applyProtection="1">
      <alignment horizontal="center" vertical="center"/>
      <protection locked="0"/>
    </xf>
    <xf numFmtId="3" fontId="10" fillId="7" borderId="3" xfId="1" applyNumberFormat="1" applyFont="1" applyFill="1" applyBorder="1" applyAlignment="1" applyProtection="1">
      <alignment horizontal="center" vertical="center"/>
      <protection locked="0"/>
    </xf>
    <xf numFmtId="3" fontId="3" fillId="8" borderId="0" xfId="1" applyNumberFormat="1" applyFont="1" applyFill="1" applyBorder="1" applyAlignment="1" applyProtection="1">
      <alignment horizontal="right" vertical="center"/>
    </xf>
    <xf numFmtId="0" fontId="3" fillId="8" borderId="8" xfId="1" applyFont="1" applyFill="1" applyBorder="1" applyAlignment="1" applyProtection="1">
      <alignment vertical="center"/>
    </xf>
    <xf numFmtId="3" fontId="11" fillId="7" borderId="4" xfId="1" applyNumberFormat="1" applyFont="1" applyFill="1" applyBorder="1" applyAlignment="1" applyProtection="1">
      <alignment horizontal="center" vertical="center"/>
      <protection locked="0"/>
    </xf>
    <xf numFmtId="0" fontId="3" fillId="8" borderId="0" xfId="1" applyFont="1" applyFill="1" applyBorder="1" applyAlignment="1" applyProtection="1">
      <alignment horizontal="right" vertical="center"/>
    </xf>
    <xf numFmtId="164" fontId="3" fillId="8" borderId="0" xfId="1" applyNumberFormat="1" applyFont="1" applyFill="1" applyBorder="1" applyAlignment="1" applyProtection="1">
      <alignment vertical="center"/>
    </xf>
    <xf numFmtId="0" fontId="3" fillId="8" borderId="0" xfId="1" applyFont="1" applyFill="1" applyAlignment="1" applyProtection="1">
      <alignment vertical="center" wrapText="1"/>
    </xf>
    <xf numFmtId="3" fontId="11" fillId="7" borderId="1" xfId="1" applyNumberFormat="1" applyFont="1" applyFill="1" applyBorder="1" applyAlignment="1" applyProtection="1">
      <alignment horizontal="center" vertical="center"/>
      <protection locked="0"/>
    </xf>
    <xf numFmtId="3" fontId="11" fillId="7" borderId="2" xfId="1" applyNumberFormat="1" applyFont="1" applyFill="1" applyBorder="1" applyAlignment="1" applyProtection="1">
      <alignment horizontal="center" vertical="center"/>
      <protection locked="0"/>
    </xf>
    <xf numFmtId="3" fontId="11" fillId="7" borderId="3" xfId="1" applyNumberFormat="1" applyFont="1" applyFill="1" applyBorder="1" applyAlignment="1" applyProtection="1">
      <alignment horizontal="center" vertical="center"/>
      <protection locked="0"/>
    </xf>
    <xf numFmtId="3" fontId="3" fillId="0" borderId="0" xfId="1" applyNumberFormat="1" applyFont="1" applyBorder="1" applyAlignment="1" applyProtection="1">
      <alignment horizontal="right" vertical="center"/>
    </xf>
    <xf numFmtId="0" fontId="3" fillId="0" borderId="0" xfId="1" applyFont="1" applyAlignment="1" applyProtection="1">
      <alignment vertical="center"/>
    </xf>
    <xf numFmtId="165" fontId="12" fillId="8" borderId="9" xfId="4" applyNumberFormat="1" applyFont="1" applyFill="1" applyBorder="1" applyAlignment="1" applyProtection="1">
      <alignment horizontal="center"/>
    </xf>
    <xf numFmtId="165" fontId="13" fillId="8" borderId="9" xfId="4" applyNumberFormat="1" applyFont="1" applyFill="1" applyBorder="1" applyAlignment="1" applyProtection="1">
      <alignment horizontal="center"/>
    </xf>
    <xf numFmtId="165" fontId="13" fillId="8" borderId="9" xfId="4" applyNumberFormat="1" applyFont="1" applyFill="1" applyBorder="1" applyProtection="1"/>
    <xf numFmtId="0" fontId="13" fillId="8" borderId="9" xfId="4" applyFont="1" applyFill="1" applyBorder="1" applyProtection="1"/>
    <xf numFmtId="3" fontId="14" fillId="7" borderId="10" xfId="1" applyNumberFormat="1" applyFont="1" applyFill="1" applyBorder="1" applyAlignment="1">
      <alignment vertical="center"/>
    </xf>
    <xf numFmtId="3" fontId="14" fillId="7" borderId="11" xfId="1" applyNumberFormat="1" applyFont="1" applyFill="1" applyBorder="1" applyAlignment="1">
      <alignment vertical="center"/>
    </xf>
    <xf numFmtId="3" fontId="14" fillId="7" borderId="12" xfId="1" applyNumberFormat="1" applyFont="1" applyFill="1" applyBorder="1" applyAlignment="1">
      <alignment vertical="center"/>
    </xf>
    <xf numFmtId="3" fontId="15" fillId="7" borderId="13" xfId="1" applyNumberFormat="1" applyFont="1" applyFill="1" applyBorder="1" applyAlignment="1" applyProtection="1">
      <alignment vertical="center"/>
    </xf>
    <xf numFmtId="0" fontId="17" fillId="7" borderId="14" xfId="5" applyFont="1" applyFill="1" applyBorder="1" applyAlignment="1">
      <alignment horizontal="center" vertical="center" wrapText="1"/>
    </xf>
    <xf numFmtId="166" fontId="18" fillId="7" borderId="11" xfId="5" quotePrefix="1" applyNumberFormat="1" applyFont="1" applyFill="1" applyBorder="1" applyAlignment="1">
      <alignment horizontal="right" vertical="center"/>
    </xf>
    <xf numFmtId="164" fontId="19" fillId="7" borderId="15" xfId="5" applyNumberFormat="1" applyFont="1" applyFill="1" applyBorder="1" applyAlignment="1">
      <alignment horizontal="right" vertical="center"/>
    </xf>
    <xf numFmtId="0" fontId="20" fillId="6" borderId="0" xfId="1" applyFont="1" applyFill="1" applyAlignment="1">
      <alignment vertical="center"/>
    </xf>
    <xf numFmtId="167" fontId="21" fillId="2" borderId="16" xfId="1" applyNumberFormat="1" applyFont="1" applyFill="1" applyBorder="1" applyAlignment="1" applyProtection="1">
      <alignment horizontal="center" vertical="center"/>
    </xf>
    <xf numFmtId="167" fontId="21" fillId="2" borderId="17" xfId="1" applyNumberFormat="1" applyFont="1" applyFill="1" applyBorder="1" applyAlignment="1" applyProtection="1">
      <alignment horizontal="center" vertical="center"/>
    </xf>
    <xf numFmtId="3" fontId="22" fillId="8" borderId="18" xfId="1" applyNumberFormat="1" applyFont="1" applyFill="1" applyBorder="1" applyAlignment="1" applyProtection="1">
      <alignment horizontal="right" vertical="center"/>
      <protection locked="0"/>
    </xf>
    <xf numFmtId="3" fontId="20" fillId="8" borderId="19" xfId="1" applyNumberFormat="1" applyFont="1" applyFill="1" applyBorder="1" applyAlignment="1" applyProtection="1">
      <alignment horizontal="right" vertical="center"/>
    </xf>
    <xf numFmtId="3" fontId="20" fillId="8" borderId="19" xfId="1" applyNumberFormat="1" applyFont="1" applyFill="1" applyBorder="1" applyAlignment="1" applyProtection="1">
      <alignment vertical="center"/>
      <protection locked="0"/>
    </xf>
    <xf numFmtId="0" fontId="3" fillId="8" borderId="20" xfId="5" applyFont="1" applyFill="1" applyBorder="1" applyAlignment="1">
      <alignment horizontal="left" vertical="center" wrapText="1"/>
    </xf>
    <xf numFmtId="166" fontId="23" fillId="8" borderId="17" xfId="5" quotePrefix="1" applyNumberFormat="1" applyFont="1" applyFill="1" applyBorder="1" applyAlignment="1">
      <alignment horizontal="right" vertical="center"/>
    </xf>
    <xf numFmtId="164" fontId="24" fillId="8" borderId="21" xfId="5" applyNumberFormat="1" applyFont="1" applyFill="1" applyBorder="1" applyAlignment="1">
      <alignment horizontal="right" vertical="center"/>
    </xf>
    <xf numFmtId="167" fontId="21" fillId="2" borderId="22" xfId="1" applyNumberFormat="1" applyFont="1" applyFill="1" applyBorder="1" applyAlignment="1" applyProtection="1">
      <alignment horizontal="center" vertical="center"/>
    </xf>
    <xf numFmtId="167" fontId="21" fillId="2" borderId="23" xfId="1" applyNumberFormat="1" applyFont="1" applyFill="1" applyBorder="1" applyAlignment="1" applyProtection="1">
      <alignment horizontal="center" vertical="center"/>
    </xf>
    <xf numFmtId="3" fontId="22" fillId="8" borderId="24" xfId="1" applyNumberFormat="1" applyFont="1" applyFill="1" applyBorder="1" applyAlignment="1" applyProtection="1">
      <alignment horizontal="right" vertical="center"/>
      <protection locked="0"/>
    </xf>
    <xf numFmtId="3" fontId="20" fillId="8" borderId="25" xfId="1" applyNumberFormat="1" applyFont="1" applyFill="1" applyBorder="1" applyAlignment="1" applyProtection="1">
      <alignment horizontal="right" vertical="center"/>
    </xf>
    <xf numFmtId="167" fontId="25" fillId="2" borderId="25" xfId="1" applyNumberFormat="1" applyFont="1" applyFill="1" applyBorder="1" applyAlignment="1" applyProtection="1">
      <alignment horizontal="center" vertical="center"/>
    </xf>
    <xf numFmtId="0" fontId="3" fillId="8" borderId="26" xfId="5" applyFont="1" applyFill="1" applyBorder="1" applyAlignment="1">
      <alignment horizontal="left" vertical="center" wrapText="1"/>
    </xf>
    <xf numFmtId="166" fontId="23" fillId="8" borderId="27" xfId="5" quotePrefix="1" applyNumberFormat="1" applyFont="1" applyFill="1" applyBorder="1" applyAlignment="1">
      <alignment horizontal="right" vertical="center"/>
    </xf>
    <xf numFmtId="164" fontId="3" fillId="8" borderId="21" xfId="5" applyNumberFormat="1" applyFont="1" applyFill="1" applyBorder="1" applyAlignment="1">
      <alignment horizontal="right" vertical="center"/>
    </xf>
    <xf numFmtId="167" fontId="21" fillId="2" borderId="28" xfId="1" applyNumberFormat="1" applyFont="1" applyFill="1" applyBorder="1" applyAlignment="1" applyProtection="1">
      <alignment horizontal="center" vertical="center"/>
    </xf>
    <xf numFmtId="3" fontId="22" fillId="8" borderId="29" xfId="1" applyNumberFormat="1" applyFont="1" applyFill="1" applyBorder="1" applyAlignment="1" applyProtection="1">
      <alignment horizontal="right" vertical="center"/>
      <protection locked="0"/>
    </xf>
    <xf numFmtId="3" fontId="22" fillId="8" borderId="30" xfId="1" applyNumberFormat="1" applyFont="1" applyFill="1" applyBorder="1" applyAlignment="1" applyProtection="1">
      <alignment horizontal="right" vertical="center"/>
      <protection locked="0"/>
    </xf>
    <xf numFmtId="3" fontId="20" fillId="8" borderId="31" xfId="1" applyNumberFormat="1" applyFont="1" applyFill="1" applyBorder="1" applyAlignment="1" applyProtection="1">
      <alignment horizontal="right" vertical="center"/>
    </xf>
    <xf numFmtId="167" fontId="25" fillId="2" borderId="31" xfId="1" applyNumberFormat="1" applyFont="1" applyFill="1" applyBorder="1" applyAlignment="1" applyProtection="1">
      <alignment horizontal="center" vertical="center"/>
    </xf>
    <xf numFmtId="0" fontId="3" fillId="8" borderId="32" xfId="5" applyFont="1" applyFill="1" applyBorder="1" applyAlignment="1">
      <alignment horizontal="left" vertical="center" wrapText="1"/>
    </xf>
    <xf numFmtId="166" fontId="23" fillId="8" borderId="29" xfId="5" quotePrefix="1" applyNumberFormat="1" applyFont="1" applyFill="1" applyBorder="1" applyAlignment="1">
      <alignment horizontal="right" vertical="center"/>
    </xf>
    <xf numFmtId="0" fontId="27" fillId="2" borderId="0" xfId="1" applyFont="1" applyFill="1" applyAlignment="1">
      <alignment vertical="center"/>
    </xf>
    <xf numFmtId="167" fontId="21" fillId="2" borderId="33" xfId="1" applyNumberFormat="1" applyFont="1" applyFill="1" applyBorder="1" applyAlignment="1" applyProtection="1">
      <alignment horizontal="center" vertical="center"/>
    </xf>
    <xf numFmtId="3" fontId="22" fillId="8" borderId="34" xfId="1" applyNumberFormat="1" applyFont="1" applyFill="1" applyBorder="1" applyAlignment="1" applyProtection="1">
      <alignment horizontal="right" vertical="center"/>
      <protection locked="0"/>
    </xf>
    <xf numFmtId="3" fontId="22" fillId="8" borderId="35" xfId="1" applyNumberFormat="1" applyFont="1" applyFill="1" applyBorder="1" applyAlignment="1" applyProtection="1">
      <alignment horizontal="right" vertical="center"/>
      <protection locked="0"/>
    </xf>
    <xf numFmtId="3" fontId="20" fillId="8" borderId="36" xfId="1" applyNumberFormat="1" applyFont="1" applyFill="1" applyBorder="1" applyAlignment="1" applyProtection="1">
      <alignment horizontal="right" vertical="center"/>
    </xf>
    <xf numFmtId="167" fontId="25" fillId="2" borderId="36" xfId="1" applyNumberFormat="1" applyFont="1" applyFill="1" applyBorder="1" applyAlignment="1" applyProtection="1">
      <alignment horizontal="center" vertical="center"/>
    </xf>
    <xf numFmtId="0" fontId="26" fillId="8" borderId="37" xfId="5" applyFont="1" applyFill="1" applyBorder="1" applyAlignment="1">
      <alignment horizontal="left" vertical="center" wrapText="1"/>
    </xf>
    <xf numFmtId="166" fontId="23" fillId="8" borderId="34" xfId="5" quotePrefix="1" applyNumberFormat="1" applyFont="1" applyFill="1" applyBorder="1" applyAlignment="1">
      <alignment horizontal="right" vertical="center"/>
    </xf>
    <xf numFmtId="3" fontId="28" fillId="7" borderId="38" xfId="1" applyNumberFormat="1" applyFont="1" applyFill="1" applyBorder="1" applyAlignment="1" applyProtection="1">
      <alignment vertical="center"/>
    </xf>
    <xf numFmtId="3" fontId="28" fillId="7" borderId="4" xfId="1" applyNumberFormat="1" applyFont="1" applyFill="1" applyBorder="1" applyAlignment="1" applyProtection="1">
      <alignment vertical="center"/>
    </xf>
    <xf numFmtId="3" fontId="28" fillId="7" borderId="39" xfId="1" applyNumberFormat="1" applyFont="1" applyFill="1" applyBorder="1" applyAlignment="1" applyProtection="1">
      <alignment vertical="center"/>
    </xf>
    <xf numFmtId="3" fontId="17" fillId="7" borderId="40" xfId="1" applyNumberFormat="1" applyFont="1" applyFill="1" applyBorder="1" applyAlignment="1" applyProtection="1">
      <alignment vertical="center"/>
    </xf>
    <xf numFmtId="3" fontId="17" fillId="7" borderId="41" xfId="1" applyNumberFormat="1" applyFont="1" applyFill="1" applyBorder="1" applyAlignment="1" applyProtection="1">
      <alignment vertical="center"/>
    </xf>
    <xf numFmtId="0" fontId="29" fillId="7" borderId="2" xfId="1" applyFont="1" applyFill="1" applyBorder="1" applyAlignment="1">
      <alignment horizontal="left" vertical="center" wrapText="1"/>
    </xf>
    <xf numFmtId="0" fontId="15" fillId="7" borderId="2" xfId="5" applyFont="1" applyFill="1" applyBorder="1" applyAlignment="1">
      <alignment horizontal="left" vertical="center" wrapText="1"/>
    </xf>
    <xf numFmtId="166" fontId="15" fillId="7" borderId="42" xfId="5" quotePrefix="1" applyNumberFormat="1" applyFont="1" applyFill="1" applyBorder="1" applyAlignment="1">
      <alignment horizontal="right" vertical="center"/>
    </xf>
    <xf numFmtId="0" fontId="27" fillId="0" borderId="0" xfId="1" applyNumberFormat="1" applyFont="1" applyBorder="1" applyAlignment="1">
      <alignment horizontal="right"/>
    </xf>
    <xf numFmtId="167" fontId="21" fillId="2" borderId="43" xfId="1" applyNumberFormat="1" applyFont="1" applyFill="1" applyBorder="1" applyAlignment="1" applyProtection="1">
      <alignment horizontal="center" vertical="center"/>
    </xf>
    <xf numFmtId="167" fontId="21" fillId="2" borderId="44" xfId="1" applyNumberFormat="1" applyFont="1" applyFill="1" applyBorder="1" applyAlignment="1" applyProtection="1">
      <alignment horizontal="center" vertical="center"/>
    </xf>
    <xf numFmtId="3" fontId="22" fillId="8" borderId="45" xfId="1" applyNumberFormat="1" applyFont="1" applyFill="1" applyBorder="1" applyAlignment="1" applyProtection="1">
      <alignment horizontal="right" vertical="center"/>
      <protection locked="0"/>
    </xf>
    <xf numFmtId="3" fontId="20" fillId="8" borderId="46" xfId="1" applyNumberFormat="1" applyFont="1" applyFill="1" applyBorder="1" applyAlignment="1" applyProtection="1">
      <alignment horizontal="right" vertical="center"/>
    </xf>
    <xf numFmtId="3" fontId="20" fillId="8" borderId="46" xfId="1" applyNumberFormat="1" applyFont="1" applyFill="1" applyBorder="1" applyAlignment="1" applyProtection="1">
      <alignment horizontal="right" vertical="center"/>
      <protection locked="0"/>
    </xf>
    <xf numFmtId="0" fontId="6" fillId="8" borderId="47" xfId="5" applyFont="1" applyFill="1" applyBorder="1" applyAlignment="1">
      <alignment horizontal="left" wrapText="1"/>
    </xf>
    <xf numFmtId="166" fontId="23" fillId="8" borderId="44" xfId="5" quotePrefix="1" applyNumberFormat="1" applyFont="1" applyFill="1" applyBorder="1" applyAlignment="1">
      <alignment horizontal="right"/>
    </xf>
    <xf numFmtId="166" fontId="24" fillId="8" borderId="21" xfId="5" quotePrefix="1" applyNumberFormat="1" applyFont="1" applyFill="1" applyBorder="1" applyAlignment="1">
      <alignment horizontal="right" vertical="center"/>
    </xf>
    <xf numFmtId="0" fontId="3" fillId="0" borderId="0" xfId="1" applyNumberFormat="1" applyFont="1" applyFill="1" applyBorder="1" applyAlignment="1">
      <alignment horizontal="right"/>
    </xf>
    <xf numFmtId="167" fontId="21" fillId="2" borderId="48" xfId="1" applyNumberFormat="1" applyFont="1" applyFill="1" applyBorder="1" applyAlignment="1" applyProtection="1">
      <alignment horizontal="center" vertical="center"/>
    </xf>
    <xf numFmtId="167" fontId="21" fillId="2" borderId="49" xfId="1" applyNumberFormat="1" applyFont="1" applyFill="1" applyBorder="1" applyAlignment="1" applyProtection="1">
      <alignment horizontal="center" vertical="center"/>
    </xf>
    <xf numFmtId="3" fontId="22" fillId="8" borderId="50" xfId="1" applyNumberFormat="1" applyFont="1" applyFill="1" applyBorder="1" applyAlignment="1" applyProtection="1">
      <alignment horizontal="right" vertical="center"/>
      <protection locked="0"/>
    </xf>
    <xf numFmtId="3" fontId="20" fillId="8" borderId="51" xfId="1" applyNumberFormat="1" applyFont="1" applyFill="1" applyBorder="1" applyAlignment="1" applyProtection="1">
      <alignment horizontal="right" vertical="center"/>
    </xf>
    <xf numFmtId="3" fontId="20" fillId="8" borderId="51" xfId="1" applyNumberFormat="1" applyFont="1" applyFill="1" applyBorder="1" applyAlignment="1" applyProtection="1">
      <alignment horizontal="right" vertical="center"/>
      <protection locked="0"/>
    </xf>
    <xf numFmtId="0" fontId="6" fillId="8" borderId="52" xfId="5" applyFont="1" applyFill="1" applyBorder="1" applyAlignment="1">
      <alignment horizontal="left" wrapText="1"/>
    </xf>
    <xf numFmtId="166" fontId="23" fillId="8" borderId="49" xfId="5" quotePrefix="1" applyNumberFormat="1" applyFont="1" applyFill="1" applyBorder="1" applyAlignment="1">
      <alignment horizontal="right" vertical="center"/>
    </xf>
    <xf numFmtId="3" fontId="22" fillId="8" borderId="53" xfId="1" applyNumberFormat="1" applyFont="1" applyFill="1" applyBorder="1" applyAlignment="1" applyProtection="1">
      <alignment horizontal="right" vertical="center"/>
      <protection locked="0"/>
    </xf>
    <xf numFmtId="3" fontId="20" fillId="8" borderId="54" xfId="1" applyNumberFormat="1" applyFont="1" applyFill="1" applyBorder="1" applyAlignment="1" applyProtection="1">
      <alignment horizontal="right" vertical="center"/>
    </xf>
    <xf numFmtId="3" fontId="20" fillId="8" borderId="54" xfId="1" applyNumberFormat="1" applyFont="1" applyFill="1" applyBorder="1" applyAlignment="1" applyProtection="1">
      <alignment horizontal="right" vertical="center"/>
      <protection locked="0"/>
    </xf>
    <xf numFmtId="0" fontId="6" fillId="8" borderId="55" xfId="5" applyFont="1" applyFill="1" applyBorder="1" applyAlignment="1">
      <alignment horizontal="left" wrapText="1"/>
    </xf>
    <xf numFmtId="166" fontId="23" fillId="8" borderId="23" xfId="5" quotePrefix="1" applyNumberFormat="1" applyFont="1" applyFill="1" applyBorder="1" applyAlignment="1">
      <alignment horizontal="right"/>
    </xf>
    <xf numFmtId="167" fontId="21" fillId="2" borderId="34" xfId="1" applyNumberFormat="1" applyFont="1" applyFill="1" applyBorder="1" applyAlignment="1" applyProtection="1">
      <alignment horizontal="center" vertical="center"/>
    </xf>
    <xf numFmtId="3" fontId="20" fillId="8" borderId="36" xfId="1" applyNumberFormat="1" applyFont="1" applyFill="1" applyBorder="1" applyAlignment="1" applyProtection="1">
      <alignment horizontal="right" vertical="center"/>
      <protection locked="0"/>
    </xf>
    <xf numFmtId="0" fontId="6" fillId="8" borderId="37" xfId="5" applyFont="1" applyFill="1" applyBorder="1" applyAlignment="1">
      <alignment horizontal="left" wrapText="1"/>
    </xf>
    <xf numFmtId="166" fontId="23" fillId="8" borderId="34" xfId="5" quotePrefix="1" applyNumberFormat="1" applyFont="1" applyFill="1" applyBorder="1" applyAlignment="1">
      <alignment horizontal="right"/>
    </xf>
    <xf numFmtId="167" fontId="21" fillId="2" borderId="56" xfId="1" applyNumberFormat="1" applyFont="1" applyFill="1" applyBorder="1" applyAlignment="1" applyProtection="1">
      <alignment horizontal="center" vertical="center"/>
    </xf>
    <xf numFmtId="3" fontId="22" fillId="8" borderId="57" xfId="1" applyNumberFormat="1" applyFont="1" applyFill="1" applyBorder="1" applyAlignment="1" applyProtection="1">
      <alignment horizontal="right" vertical="center"/>
      <protection locked="0"/>
    </xf>
    <xf numFmtId="167" fontId="21" fillId="2" borderId="30" xfId="1" applyNumberFormat="1" applyFont="1" applyFill="1" applyBorder="1" applyAlignment="1" applyProtection="1">
      <alignment horizontal="center" vertical="center"/>
    </xf>
    <xf numFmtId="3" fontId="20" fillId="8" borderId="58" xfId="1" applyNumberFormat="1" applyFont="1" applyFill="1" applyBorder="1" applyAlignment="1" applyProtection="1">
      <alignment horizontal="right" vertical="center"/>
    </xf>
    <xf numFmtId="3" fontId="20" fillId="8" borderId="58" xfId="1" applyNumberFormat="1" applyFont="1" applyFill="1" applyBorder="1" applyAlignment="1" applyProtection="1">
      <alignment horizontal="right" vertical="center"/>
      <protection locked="0"/>
    </xf>
    <xf numFmtId="0" fontId="6" fillId="8" borderId="0" xfId="5" applyFont="1" applyFill="1" applyBorder="1" applyAlignment="1">
      <alignment horizontal="left" vertical="center" wrapText="1"/>
    </xf>
    <xf numFmtId="166" fontId="23" fillId="8" borderId="57" xfId="5" quotePrefix="1" applyNumberFormat="1" applyFont="1" applyFill="1" applyBorder="1" applyAlignment="1">
      <alignment horizontal="right" vertical="center"/>
    </xf>
    <xf numFmtId="0" fontId="24" fillId="8" borderId="21" xfId="5" quotePrefix="1" applyFont="1" applyFill="1" applyBorder="1" applyAlignment="1">
      <alignment horizontal="right" vertical="center"/>
    </xf>
    <xf numFmtId="167" fontId="21" fillId="2" borderId="29" xfId="1" applyNumberFormat="1" applyFont="1" applyFill="1" applyBorder="1" applyAlignment="1" applyProtection="1">
      <alignment horizontal="center" vertical="center"/>
    </xf>
    <xf numFmtId="3" fontId="22" fillId="8" borderId="23" xfId="1" applyNumberFormat="1" applyFont="1" applyFill="1" applyBorder="1" applyAlignment="1" applyProtection="1">
      <alignment horizontal="right" vertical="center"/>
      <protection locked="0"/>
    </xf>
    <xf numFmtId="0" fontId="6" fillId="8" borderId="55" xfId="5" applyFont="1" applyFill="1" applyBorder="1" applyAlignment="1">
      <alignment horizontal="left" vertical="center" wrapText="1"/>
    </xf>
    <xf numFmtId="166" fontId="23" fillId="8" borderId="23" xfId="5" quotePrefix="1" applyNumberFormat="1" applyFont="1" applyFill="1" applyBorder="1" applyAlignment="1">
      <alignment horizontal="right" vertical="center"/>
    </xf>
    <xf numFmtId="3" fontId="20" fillId="8" borderId="31" xfId="1" applyNumberFormat="1" applyFont="1" applyFill="1" applyBorder="1" applyAlignment="1" applyProtection="1">
      <alignment horizontal="right" vertical="center"/>
      <protection locked="0"/>
    </xf>
    <xf numFmtId="0" fontId="6" fillId="8" borderId="32" xfId="5" applyFont="1" applyFill="1" applyBorder="1" applyAlignment="1">
      <alignment horizontal="left" vertical="center" wrapText="1"/>
    </xf>
    <xf numFmtId="0" fontId="22" fillId="2" borderId="0" xfId="1" applyFont="1" applyFill="1" applyAlignment="1">
      <alignment vertical="center"/>
    </xf>
    <xf numFmtId="0" fontId="22" fillId="6" borderId="0" xfId="1" applyFont="1" applyFill="1" applyAlignment="1">
      <alignment vertical="center"/>
    </xf>
    <xf numFmtId="3" fontId="22" fillId="8" borderId="49" xfId="1" applyNumberFormat="1" applyFont="1" applyFill="1" applyBorder="1" applyAlignment="1" applyProtection="1">
      <alignment horizontal="right" vertical="center"/>
      <protection locked="0"/>
    </xf>
    <xf numFmtId="0" fontId="22" fillId="8" borderId="52" xfId="5" applyFont="1" applyFill="1" applyBorder="1" applyAlignment="1">
      <alignment horizontal="left" vertical="center" wrapText="1"/>
    </xf>
    <xf numFmtId="166" fontId="6" fillId="8" borderId="49" xfId="5" quotePrefix="1" applyNumberFormat="1" applyFont="1" applyFill="1" applyBorder="1" applyAlignment="1">
      <alignment horizontal="right" vertical="center"/>
    </xf>
    <xf numFmtId="0" fontId="22" fillId="8" borderId="21" xfId="5" quotePrefix="1" applyFont="1" applyFill="1" applyBorder="1" applyAlignment="1">
      <alignment horizontal="right" vertical="center"/>
    </xf>
    <xf numFmtId="0" fontId="22" fillId="0" borderId="0" xfId="1" applyNumberFormat="1" applyFont="1" applyBorder="1" applyAlignment="1">
      <alignment horizontal="right"/>
    </xf>
    <xf numFmtId="167" fontId="21" fillId="2" borderId="59" xfId="1" applyNumberFormat="1" applyFont="1" applyFill="1" applyBorder="1" applyAlignment="1" applyProtection="1">
      <alignment horizontal="center" vertical="center"/>
    </xf>
    <xf numFmtId="3" fontId="22" fillId="8" borderId="60" xfId="1" applyNumberFormat="1" applyFont="1" applyFill="1" applyBorder="1" applyAlignment="1" applyProtection="1">
      <alignment horizontal="right" vertical="center"/>
      <protection locked="0"/>
    </xf>
    <xf numFmtId="3" fontId="20" fillId="8" borderId="61" xfId="1" applyNumberFormat="1" applyFont="1" applyFill="1" applyBorder="1" applyAlignment="1" applyProtection="1">
      <alignment horizontal="right" vertical="center"/>
    </xf>
    <xf numFmtId="3" fontId="20" fillId="8" borderId="61" xfId="1" applyNumberFormat="1" applyFont="1" applyFill="1" applyBorder="1" applyAlignment="1" applyProtection="1">
      <alignment vertical="center"/>
      <protection locked="0"/>
    </xf>
    <xf numFmtId="0" fontId="3" fillId="8" borderId="62" xfId="5" applyFont="1" applyFill="1" applyBorder="1" applyAlignment="1">
      <alignment horizontal="left" vertical="center" wrapText="1"/>
    </xf>
    <xf numFmtId="166" fontId="23" fillId="8" borderId="60" xfId="5" quotePrefix="1" applyNumberFormat="1" applyFont="1" applyFill="1" applyBorder="1" applyAlignment="1">
      <alignment horizontal="right" vertical="center"/>
    </xf>
    <xf numFmtId="3" fontId="22" fillId="8" borderId="63" xfId="1" applyNumberFormat="1" applyFont="1" applyFill="1" applyBorder="1" applyAlignment="1" applyProtection="1">
      <alignment horizontal="right" vertical="center"/>
      <protection locked="0"/>
    </xf>
    <xf numFmtId="167" fontId="21" fillId="2" borderId="27" xfId="1" applyNumberFormat="1" applyFont="1" applyFill="1" applyBorder="1" applyAlignment="1" applyProtection="1">
      <alignment horizontal="center" vertical="center"/>
    </xf>
    <xf numFmtId="3" fontId="22" fillId="8" borderId="27" xfId="1" applyNumberFormat="1" applyFont="1" applyFill="1" applyBorder="1" applyAlignment="1" applyProtection="1">
      <alignment horizontal="right" vertical="center"/>
      <protection locked="0"/>
    </xf>
    <xf numFmtId="3" fontId="20" fillId="8" borderId="25" xfId="1" applyNumberFormat="1" applyFont="1" applyFill="1" applyBorder="1" applyAlignment="1" applyProtection="1">
      <alignment vertical="center"/>
      <protection locked="0"/>
    </xf>
    <xf numFmtId="0" fontId="26" fillId="8" borderId="32" xfId="5" applyFont="1" applyFill="1" applyBorder="1" applyAlignment="1">
      <alignment horizontal="left" vertical="center" wrapText="1"/>
    </xf>
    <xf numFmtId="3" fontId="22" fillId="8" borderId="43" xfId="1" applyNumberFormat="1" applyFont="1" applyFill="1" applyBorder="1" applyAlignment="1" applyProtection="1">
      <alignment horizontal="right" vertical="center"/>
      <protection locked="0"/>
    </xf>
    <xf numFmtId="3" fontId="22" fillId="8" borderId="44" xfId="1" applyNumberFormat="1" applyFont="1" applyFill="1" applyBorder="1" applyAlignment="1" applyProtection="1">
      <alignment horizontal="right" vertical="center"/>
      <protection locked="0"/>
    </xf>
    <xf numFmtId="3" fontId="20" fillId="8" borderId="46" xfId="1" applyNumberFormat="1" applyFont="1" applyFill="1" applyBorder="1" applyAlignment="1" applyProtection="1">
      <alignment vertical="center"/>
      <protection locked="0"/>
    </xf>
    <xf numFmtId="0" fontId="33" fillId="8" borderId="47" xfId="5" applyFont="1" applyFill="1" applyBorder="1" applyAlignment="1">
      <alignment horizontal="left" vertical="center" wrapText="1"/>
    </xf>
    <xf numFmtId="166" fontId="23" fillId="8" borderId="44" xfId="5" quotePrefix="1" applyNumberFormat="1" applyFont="1" applyFill="1" applyBorder="1" applyAlignment="1">
      <alignment horizontal="right" vertical="center"/>
    </xf>
    <xf numFmtId="3" fontId="22" fillId="8" borderId="48" xfId="1" applyNumberFormat="1" applyFont="1" applyFill="1" applyBorder="1" applyAlignment="1" applyProtection="1">
      <alignment horizontal="right" vertical="center"/>
      <protection locked="0"/>
    </xf>
    <xf numFmtId="3" fontId="20" fillId="8" borderId="51" xfId="1" applyNumberFormat="1" applyFont="1" applyFill="1" applyBorder="1" applyAlignment="1" applyProtection="1">
      <alignment vertical="center"/>
      <protection locked="0"/>
    </xf>
    <xf numFmtId="0" fontId="3" fillId="9" borderId="0" xfId="1" applyNumberFormat="1" applyFont="1" applyFill="1" applyBorder="1" applyAlignment="1">
      <alignment horizontal="right"/>
    </xf>
    <xf numFmtId="3" fontId="22" fillId="8" borderId="22" xfId="1" applyNumberFormat="1" applyFont="1" applyFill="1" applyBorder="1" applyAlignment="1" applyProtection="1">
      <alignment horizontal="right" vertical="center"/>
      <protection locked="0"/>
    </xf>
    <xf numFmtId="3" fontId="20" fillId="8" borderId="54" xfId="1" applyNumberFormat="1" applyFont="1" applyFill="1" applyBorder="1" applyAlignment="1" applyProtection="1">
      <alignment vertical="center"/>
      <protection locked="0"/>
    </xf>
    <xf numFmtId="0" fontId="6" fillId="8" borderId="52" xfId="5" applyFont="1" applyFill="1" applyBorder="1" applyAlignment="1">
      <alignment horizontal="left" vertical="center" wrapText="1"/>
    </xf>
    <xf numFmtId="0" fontId="3" fillId="8" borderId="55" xfId="5" applyFont="1" applyFill="1" applyBorder="1" applyAlignment="1">
      <alignment horizontal="left" vertical="center" wrapText="1"/>
    </xf>
    <xf numFmtId="3" fontId="22" fillId="8" borderId="28" xfId="1" applyNumberFormat="1" applyFont="1" applyFill="1" applyBorder="1" applyAlignment="1" applyProtection="1">
      <alignment horizontal="right" vertical="center"/>
      <protection locked="0"/>
    </xf>
    <xf numFmtId="3" fontId="20" fillId="8" borderId="31" xfId="1" applyNumberFormat="1" applyFont="1" applyFill="1" applyBorder="1" applyAlignment="1" applyProtection="1">
      <alignment vertical="center"/>
      <protection locked="0"/>
    </xf>
    <xf numFmtId="0" fontId="33" fillId="8" borderId="32" xfId="5" applyFont="1" applyFill="1" applyBorder="1" applyAlignment="1">
      <alignment horizontal="left" vertical="center" wrapText="1"/>
    </xf>
    <xf numFmtId="0" fontId="33" fillId="8" borderId="52" xfId="5" applyFont="1" applyFill="1" applyBorder="1" applyAlignment="1">
      <alignment horizontal="left" vertical="center" wrapText="1"/>
    </xf>
    <xf numFmtId="3" fontId="22" fillId="8" borderId="56" xfId="1" applyNumberFormat="1" applyFont="1" applyFill="1" applyBorder="1" applyAlignment="1" applyProtection="1">
      <alignment horizontal="right" vertical="center"/>
      <protection locked="0"/>
    </xf>
    <xf numFmtId="3" fontId="22" fillId="8" borderId="64" xfId="1" applyNumberFormat="1" applyFont="1" applyFill="1" applyBorder="1" applyAlignment="1" applyProtection="1">
      <alignment horizontal="right" vertical="center"/>
      <protection locked="0"/>
    </xf>
    <xf numFmtId="3" fontId="20" fillId="8" borderId="58" xfId="1" applyNumberFormat="1" applyFont="1" applyFill="1" applyBorder="1" applyAlignment="1" applyProtection="1">
      <alignment vertical="center"/>
      <protection locked="0"/>
    </xf>
    <xf numFmtId="0" fontId="3" fillId="8" borderId="0" xfId="5" applyFont="1" applyFill="1" applyBorder="1" applyAlignment="1">
      <alignment horizontal="left" vertical="center" wrapText="1"/>
    </xf>
    <xf numFmtId="0" fontId="33" fillId="8" borderId="55" xfId="5" applyFont="1" applyFill="1" applyBorder="1" applyAlignment="1">
      <alignment horizontal="left" vertical="center" wrapText="1"/>
    </xf>
    <xf numFmtId="0" fontId="3" fillId="2" borderId="0" xfId="5" applyFont="1" applyFill="1"/>
    <xf numFmtId="0" fontId="3" fillId="8" borderId="55" xfId="5" applyFont="1" applyFill="1" applyBorder="1" applyAlignment="1">
      <alignment horizontal="left" wrapText="1"/>
    </xf>
    <xf numFmtId="0" fontId="3" fillId="0" borderId="0" xfId="5" applyNumberFormat="1" applyFont="1" applyFill="1" applyBorder="1" applyAlignment="1">
      <alignment horizontal="right"/>
    </xf>
    <xf numFmtId="167" fontId="21" fillId="2" borderId="50" xfId="1" applyNumberFormat="1" applyFont="1" applyFill="1" applyBorder="1" applyAlignment="1" applyProtection="1">
      <alignment horizontal="center" vertical="center"/>
    </xf>
    <xf numFmtId="0" fontId="3" fillId="8" borderId="52" xfId="5" applyFont="1" applyFill="1" applyBorder="1" applyAlignment="1">
      <alignment horizontal="left" wrapText="1"/>
    </xf>
    <xf numFmtId="166" fontId="23" fillId="8" borderId="49" xfId="5" quotePrefix="1" applyNumberFormat="1" applyFont="1" applyFill="1" applyBorder="1" applyAlignment="1">
      <alignment horizontal="right"/>
    </xf>
    <xf numFmtId="0" fontId="26" fillId="8" borderId="65" xfId="5" applyFont="1" applyFill="1" applyBorder="1" applyAlignment="1">
      <alignment horizontal="left" vertical="center" wrapText="1"/>
    </xf>
    <xf numFmtId="3" fontId="22" fillId="8" borderId="33" xfId="1" applyNumberFormat="1" applyFont="1" applyFill="1" applyBorder="1" applyAlignment="1" applyProtection="1">
      <alignment horizontal="right" vertical="center"/>
      <protection locked="0"/>
    </xf>
    <xf numFmtId="3" fontId="20" fillId="8" borderId="36" xfId="1" applyNumberFormat="1" applyFont="1" applyFill="1" applyBorder="1" applyAlignment="1" applyProtection="1">
      <alignment vertical="center"/>
      <protection locked="0"/>
    </xf>
    <xf numFmtId="0" fontId="15" fillId="7" borderId="2" xfId="5" applyFont="1" applyFill="1" applyBorder="1" applyAlignment="1">
      <alignment horizontal="left" vertical="center"/>
    </xf>
    <xf numFmtId="0" fontId="3" fillId="8" borderId="47" xfId="5" applyFont="1" applyFill="1" applyBorder="1" applyAlignment="1">
      <alignment horizontal="left" vertical="center" wrapText="1"/>
    </xf>
    <xf numFmtId="0" fontId="3" fillId="8" borderId="37" xfId="5" applyFont="1" applyFill="1" applyBorder="1" applyAlignment="1">
      <alignment horizontal="left" vertical="center" wrapText="1"/>
    </xf>
    <xf numFmtId="0" fontId="27" fillId="0" borderId="0" xfId="1" applyNumberFormat="1" applyFont="1" applyAlignment="1">
      <alignment horizontal="right"/>
    </xf>
    <xf numFmtId="0" fontId="26" fillId="8" borderId="47" xfId="5" applyFont="1" applyFill="1" applyBorder="1" applyAlignment="1">
      <alignment horizontal="left" vertical="center" wrapText="1"/>
    </xf>
    <xf numFmtId="3" fontId="28" fillId="7" borderId="66" xfId="1" applyNumberFormat="1" applyFont="1" applyFill="1" applyBorder="1" applyAlignment="1" applyProtection="1">
      <alignment vertical="center"/>
    </xf>
    <xf numFmtId="3" fontId="28" fillId="7" borderId="67" xfId="1" applyNumberFormat="1" applyFont="1" applyFill="1" applyBorder="1" applyAlignment="1" applyProtection="1">
      <alignment vertical="center"/>
    </xf>
    <xf numFmtId="3" fontId="28" fillId="7" borderId="68" xfId="1" applyNumberFormat="1" applyFont="1" applyFill="1" applyBorder="1" applyAlignment="1" applyProtection="1">
      <alignment vertical="center"/>
    </xf>
    <xf numFmtId="3" fontId="17" fillId="7" borderId="69" xfId="1" applyNumberFormat="1" applyFont="1" applyFill="1" applyBorder="1" applyAlignment="1" applyProtection="1">
      <alignment vertical="center"/>
    </xf>
    <xf numFmtId="3" fontId="17" fillId="7" borderId="70" xfId="1" applyNumberFormat="1" applyFont="1" applyFill="1" applyBorder="1" applyAlignment="1" applyProtection="1">
      <alignment vertical="center"/>
    </xf>
    <xf numFmtId="0" fontId="15" fillId="7" borderId="7" xfId="5" applyFont="1" applyFill="1" applyBorder="1" applyAlignment="1">
      <alignment vertical="center" wrapText="1"/>
    </xf>
    <xf numFmtId="166" fontId="15" fillId="7" borderId="71" xfId="5" quotePrefix="1" applyNumberFormat="1" applyFont="1" applyFill="1" applyBorder="1" applyAlignment="1">
      <alignment horizontal="right" vertical="center"/>
    </xf>
    <xf numFmtId="3" fontId="28" fillId="7" borderId="38" xfId="1" applyNumberFormat="1" applyFont="1" applyFill="1" applyBorder="1" applyAlignment="1" applyProtection="1">
      <alignment horizontal="right" vertical="center"/>
      <protection locked="0"/>
    </xf>
    <xf numFmtId="3" fontId="28" fillId="7" borderId="4" xfId="1" applyNumberFormat="1" applyFont="1" applyFill="1" applyBorder="1" applyAlignment="1" applyProtection="1">
      <alignment horizontal="right" vertical="center"/>
      <protection locked="0"/>
    </xf>
    <xf numFmtId="3" fontId="28" fillId="7" borderId="39" xfId="1" applyNumberFormat="1" applyFont="1" applyFill="1" applyBorder="1" applyAlignment="1" applyProtection="1">
      <alignment horizontal="right" vertical="center"/>
      <protection locked="0"/>
    </xf>
    <xf numFmtId="3" fontId="17" fillId="7" borderId="41" xfId="1" applyNumberFormat="1" applyFont="1" applyFill="1" applyBorder="1" applyAlignment="1" applyProtection="1">
      <alignment horizontal="right" vertical="center"/>
    </xf>
    <xf numFmtId="3" fontId="17" fillId="7" borderId="41" xfId="1" applyNumberFormat="1" applyFont="1" applyFill="1" applyBorder="1" applyAlignment="1" applyProtection="1">
      <alignment horizontal="right" vertical="center"/>
      <protection locked="0"/>
    </xf>
    <xf numFmtId="0" fontId="24" fillId="8" borderId="21" xfId="5" applyFont="1" applyFill="1" applyBorder="1" applyAlignment="1">
      <alignment horizontal="right" vertical="center"/>
    </xf>
    <xf numFmtId="0" fontId="29" fillId="7" borderId="2" xfId="1" applyFont="1" applyFill="1" applyBorder="1" applyAlignment="1">
      <alignment vertical="center" wrapText="1"/>
    </xf>
    <xf numFmtId="0" fontId="15" fillId="7" borderId="2" xfId="5" applyFont="1" applyFill="1" applyBorder="1" applyAlignment="1">
      <alignment vertical="center" wrapText="1"/>
    </xf>
    <xf numFmtId="0" fontId="3" fillId="8" borderId="72" xfId="5" applyFont="1" applyFill="1" applyBorder="1" applyAlignment="1">
      <alignment horizontal="left" vertical="center" wrapText="1"/>
    </xf>
    <xf numFmtId="0" fontId="15" fillId="7" borderId="2" xfId="5" quotePrefix="1" applyFont="1" applyFill="1" applyBorder="1" applyAlignment="1">
      <alignment horizontal="left" vertical="center" wrapText="1"/>
    </xf>
    <xf numFmtId="166" fontId="15" fillId="8" borderId="42" xfId="5" quotePrefix="1" applyNumberFormat="1" applyFont="1" applyFill="1" applyBorder="1" applyAlignment="1">
      <alignment horizontal="right" vertical="center"/>
    </xf>
    <xf numFmtId="0" fontId="15" fillId="7" borderId="40" xfId="5" applyFont="1" applyFill="1" applyBorder="1" applyAlignment="1">
      <alignment horizontal="left" vertical="center"/>
    </xf>
    <xf numFmtId="3" fontId="22" fillId="8" borderId="66" xfId="1" applyNumberFormat="1" applyFont="1" applyFill="1" applyBorder="1" applyAlignment="1" applyProtection="1">
      <alignment horizontal="right" vertical="center"/>
      <protection locked="0"/>
    </xf>
    <xf numFmtId="3" fontId="22" fillId="8" borderId="67" xfId="1" applyNumberFormat="1" applyFont="1" applyFill="1" applyBorder="1" applyAlignment="1" applyProtection="1">
      <alignment horizontal="right" vertical="center"/>
      <protection locked="0"/>
    </xf>
    <xf numFmtId="3" fontId="22" fillId="8" borderId="68" xfId="1" applyNumberFormat="1" applyFont="1" applyFill="1" applyBorder="1" applyAlignment="1" applyProtection="1">
      <alignment horizontal="right" vertical="center"/>
      <protection locked="0"/>
    </xf>
    <xf numFmtId="3" fontId="20" fillId="8" borderId="70" xfId="1" applyNumberFormat="1" applyFont="1" applyFill="1" applyBorder="1" applyAlignment="1" applyProtection="1">
      <alignment horizontal="right" vertical="center"/>
    </xf>
    <xf numFmtId="3" fontId="20" fillId="8" borderId="70" xfId="1" applyNumberFormat="1" applyFont="1" applyFill="1" applyBorder="1" applyAlignment="1" applyProtection="1">
      <alignment horizontal="right" vertical="center"/>
      <protection locked="0"/>
    </xf>
    <xf numFmtId="0" fontId="3" fillId="8" borderId="52" xfId="5" applyFont="1" applyFill="1" applyBorder="1" applyAlignment="1">
      <alignment horizontal="left" vertical="center" wrapText="1"/>
    </xf>
    <xf numFmtId="3" fontId="22" fillId="8" borderId="73" xfId="1" applyNumberFormat="1" applyFont="1" applyFill="1" applyBorder="1" applyAlignment="1" applyProtection="1">
      <alignment horizontal="right" vertical="center"/>
      <protection locked="0"/>
    </xf>
    <xf numFmtId="3" fontId="22" fillId="8" borderId="74" xfId="1" applyNumberFormat="1" applyFont="1" applyFill="1" applyBorder="1" applyAlignment="1" applyProtection="1">
      <alignment horizontal="right" vertical="center"/>
      <protection locked="0"/>
    </xf>
    <xf numFmtId="3" fontId="22" fillId="8" borderId="75" xfId="1" applyNumberFormat="1" applyFont="1" applyFill="1" applyBorder="1" applyAlignment="1" applyProtection="1">
      <alignment horizontal="right" vertical="center"/>
      <protection locked="0"/>
    </xf>
    <xf numFmtId="3" fontId="20" fillId="8" borderId="76" xfId="1" applyNumberFormat="1" applyFont="1" applyFill="1" applyBorder="1" applyAlignment="1" applyProtection="1">
      <alignment horizontal="right" vertical="center"/>
    </xf>
    <xf numFmtId="3" fontId="20" fillId="8" borderId="76" xfId="1" applyNumberFormat="1" applyFont="1" applyFill="1" applyBorder="1" applyAlignment="1" applyProtection="1">
      <alignment horizontal="right" vertical="center"/>
      <protection locked="0"/>
    </xf>
    <xf numFmtId="0" fontId="3" fillId="8" borderId="6" xfId="5" applyFont="1" applyFill="1" applyBorder="1" applyAlignment="1">
      <alignment horizontal="left" vertical="center" wrapText="1"/>
    </xf>
    <xf numFmtId="166" fontId="23" fillId="8" borderId="74" xfId="5" quotePrefix="1" applyNumberFormat="1" applyFont="1" applyFill="1" applyBorder="1" applyAlignment="1">
      <alignment horizontal="right" vertical="center"/>
    </xf>
    <xf numFmtId="0" fontId="3" fillId="9" borderId="0" xfId="1" applyNumberFormat="1" applyFont="1" applyFill="1" applyAlignment="1">
      <alignment horizontal="right"/>
    </xf>
    <xf numFmtId="0" fontId="26" fillId="8" borderId="52" xfId="5" applyFont="1" applyFill="1" applyBorder="1" applyAlignment="1">
      <alignment horizontal="left" vertical="center" wrapText="1"/>
    </xf>
    <xf numFmtId="0" fontId="26" fillId="8" borderId="55" xfId="5" applyFont="1" applyFill="1" applyBorder="1" applyAlignment="1">
      <alignment horizontal="left" vertical="center" wrapText="1"/>
    </xf>
    <xf numFmtId="3" fontId="20" fillId="8" borderId="25" xfId="1" applyNumberFormat="1" applyFont="1" applyFill="1" applyBorder="1" applyAlignment="1" applyProtection="1">
      <alignment horizontal="right" vertical="center"/>
      <protection locked="0"/>
    </xf>
    <xf numFmtId="0" fontId="26" fillId="8" borderId="26" xfId="5" applyFont="1" applyFill="1" applyBorder="1" applyAlignment="1">
      <alignment horizontal="left" vertical="center" wrapText="1"/>
    </xf>
    <xf numFmtId="0" fontId="15" fillId="7" borderId="2" xfId="5" quotePrefix="1" applyFont="1" applyFill="1" applyBorder="1" applyAlignment="1">
      <alignment horizontal="left" vertical="center"/>
    </xf>
    <xf numFmtId="0" fontId="34" fillId="7" borderId="2" xfId="1" applyFont="1" applyFill="1" applyBorder="1" applyAlignment="1">
      <alignment horizontal="left" vertical="center" wrapText="1"/>
    </xf>
    <xf numFmtId="0" fontId="3" fillId="8" borderId="21" xfId="5" applyFont="1" applyFill="1" applyBorder="1" applyAlignment="1">
      <alignment horizontal="right" vertical="center"/>
    </xf>
    <xf numFmtId="3" fontId="22" fillId="8" borderId="77" xfId="1" applyNumberFormat="1" applyFont="1" applyFill="1" applyBorder="1" applyAlignment="1" applyProtection="1">
      <alignment horizontal="right" vertical="center"/>
      <protection locked="0"/>
    </xf>
    <xf numFmtId="3" fontId="22" fillId="8" borderId="78" xfId="1" applyNumberFormat="1" applyFont="1" applyFill="1" applyBorder="1" applyAlignment="1" applyProtection="1">
      <alignment horizontal="right" vertical="center"/>
      <protection locked="0"/>
    </xf>
    <xf numFmtId="3" fontId="22" fillId="8" borderId="79" xfId="1" applyNumberFormat="1" applyFont="1" applyFill="1" applyBorder="1" applyAlignment="1" applyProtection="1">
      <alignment horizontal="right" vertical="center"/>
      <protection locked="0"/>
    </xf>
    <xf numFmtId="3" fontId="20" fillId="8" borderId="80" xfId="1" applyNumberFormat="1" applyFont="1" applyFill="1" applyBorder="1" applyAlignment="1" applyProtection="1">
      <alignment horizontal="right" vertical="center"/>
    </xf>
    <xf numFmtId="3" fontId="20" fillId="8" borderId="80" xfId="1" applyNumberFormat="1" applyFont="1" applyFill="1" applyBorder="1" applyAlignment="1" applyProtection="1">
      <alignment horizontal="right" vertical="center"/>
      <protection locked="0"/>
    </xf>
    <xf numFmtId="0" fontId="26" fillId="8" borderId="81" xfId="5" applyFont="1" applyFill="1" applyBorder="1" applyAlignment="1">
      <alignment horizontal="left" vertical="center" wrapText="1"/>
    </xf>
    <xf numFmtId="166" fontId="23" fillId="8" borderId="78" xfId="5" quotePrefix="1" applyNumberFormat="1" applyFont="1" applyFill="1" applyBorder="1" applyAlignment="1">
      <alignment horizontal="right" vertical="center"/>
    </xf>
    <xf numFmtId="3" fontId="22" fillId="8" borderId="59" xfId="1" applyNumberFormat="1" applyFont="1" applyFill="1" applyBorder="1" applyAlignment="1" applyProtection="1">
      <alignment horizontal="right" vertical="center"/>
      <protection locked="0"/>
    </xf>
    <xf numFmtId="3" fontId="22" fillId="8" borderId="82" xfId="1" applyNumberFormat="1" applyFont="1" applyFill="1" applyBorder="1" applyAlignment="1" applyProtection="1">
      <alignment horizontal="right" vertical="center"/>
      <protection locked="0"/>
    </xf>
    <xf numFmtId="3" fontId="20" fillId="8" borderId="61" xfId="1" applyNumberFormat="1" applyFont="1" applyFill="1" applyBorder="1" applyAlignment="1" applyProtection="1">
      <alignment horizontal="right" vertical="center"/>
      <protection locked="0"/>
    </xf>
    <xf numFmtId="0" fontId="22" fillId="8" borderId="55" xfId="5" applyFont="1" applyFill="1" applyBorder="1" applyAlignment="1">
      <alignment horizontal="left" vertical="center" wrapText="1"/>
    </xf>
    <xf numFmtId="0" fontId="22" fillId="8" borderId="32" xfId="5" applyFont="1" applyFill="1" applyBorder="1" applyAlignment="1">
      <alignment horizontal="left" vertical="center" wrapText="1"/>
    </xf>
    <xf numFmtId="164" fontId="35" fillId="2" borderId="0" xfId="5" applyNumberFormat="1" applyFont="1" applyFill="1" applyBorder="1"/>
    <xf numFmtId="0" fontId="3" fillId="8" borderId="81" xfId="5" applyFont="1" applyFill="1" applyBorder="1" applyAlignment="1">
      <alignment horizontal="left" vertical="center" wrapText="1"/>
    </xf>
    <xf numFmtId="0" fontId="36" fillId="2" borderId="0" xfId="5" applyFont="1" applyFill="1"/>
    <xf numFmtId="0" fontId="36" fillId="2" borderId="0" xfId="5" applyFont="1" applyFill="1" applyBorder="1"/>
    <xf numFmtId="164" fontId="36" fillId="2" borderId="0" xfId="5" applyNumberFormat="1" applyFont="1" applyFill="1" applyBorder="1"/>
    <xf numFmtId="164" fontId="36" fillId="2" borderId="0" xfId="5" applyNumberFormat="1" applyFont="1" applyFill="1" applyBorder="1" applyProtection="1">
      <protection locked="0"/>
    </xf>
    <xf numFmtId="164" fontId="27" fillId="2" borderId="0" xfId="5" applyNumberFormat="1" applyFont="1" applyFill="1" applyBorder="1"/>
    <xf numFmtId="0" fontId="37" fillId="8" borderId="26" xfId="5" applyFont="1" applyFill="1" applyBorder="1"/>
    <xf numFmtId="166" fontId="38" fillId="8" borderId="27" xfId="5" quotePrefix="1" applyNumberFormat="1" applyFont="1" applyFill="1" applyBorder="1" applyAlignment="1">
      <alignment horizontal="right"/>
    </xf>
    <xf numFmtId="0" fontId="37" fillId="8" borderId="81" xfId="5" applyFont="1" applyFill="1" applyBorder="1"/>
    <xf numFmtId="166" fontId="38" fillId="8" borderId="78" xfId="5" quotePrefix="1" applyNumberFormat="1" applyFont="1" applyFill="1" applyBorder="1" applyAlignment="1">
      <alignment horizontal="right"/>
    </xf>
    <xf numFmtId="0" fontId="27" fillId="2" borderId="0" xfId="5" applyFont="1" applyFill="1"/>
    <xf numFmtId="164" fontId="27" fillId="2" borderId="0" xfId="5" applyNumberFormat="1" applyFont="1" applyFill="1"/>
    <xf numFmtId="164" fontId="27" fillId="2" borderId="0" xfId="5" applyNumberFormat="1" applyFont="1" applyFill="1" applyProtection="1">
      <protection locked="0"/>
    </xf>
    <xf numFmtId="164" fontId="39" fillId="2" borderId="0" xfId="5" applyNumberFormat="1" applyFont="1" applyFill="1"/>
    <xf numFmtId="164" fontId="27" fillId="2" borderId="0" xfId="5" applyNumberFormat="1" applyFont="1" applyFill="1" applyBorder="1" applyProtection="1">
      <protection locked="0"/>
    </xf>
    <xf numFmtId="164" fontId="39" fillId="2" borderId="0" xfId="5" applyNumberFormat="1" applyFont="1" applyFill="1" applyBorder="1"/>
    <xf numFmtId="3" fontId="28" fillId="7" borderId="38" xfId="1" applyNumberFormat="1" applyFont="1" applyFill="1" applyBorder="1" applyAlignment="1" applyProtection="1">
      <alignment horizontal="right" vertical="center"/>
    </xf>
    <xf numFmtId="3" fontId="28" fillId="7" borderId="4" xfId="1" applyNumberFormat="1" applyFont="1" applyFill="1" applyBorder="1" applyAlignment="1" applyProtection="1">
      <alignment horizontal="right" vertical="center"/>
    </xf>
    <xf numFmtId="3" fontId="28" fillId="7" borderId="39" xfId="1" applyNumberFormat="1" applyFont="1" applyFill="1" applyBorder="1" applyAlignment="1" applyProtection="1">
      <alignment horizontal="right" vertical="center"/>
    </xf>
    <xf numFmtId="3" fontId="17" fillId="7" borderId="40" xfId="1" applyNumberFormat="1" applyFont="1" applyFill="1" applyBorder="1" applyAlignment="1" applyProtection="1">
      <alignment horizontal="right" vertical="center"/>
    </xf>
    <xf numFmtId="0" fontId="15" fillId="7" borderId="40" xfId="1" applyFont="1" applyFill="1" applyBorder="1" applyAlignment="1">
      <alignment horizontal="left" vertical="center" wrapText="1"/>
    </xf>
    <xf numFmtId="0" fontId="15" fillId="7" borderId="2" xfId="1" applyFont="1" applyFill="1" applyBorder="1" applyAlignment="1">
      <alignment horizontal="left" vertical="center" wrapText="1"/>
    </xf>
    <xf numFmtId="0" fontId="27" fillId="0" borderId="0" xfId="5" applyNumberFormat="1" applyFont="1" applyFill="1" applyAlignment="1">
      <alignment horizontal="right"/>
    </xf>
    <xf numFmtId="0" fontId="26" fillId="8" borderId="62" xfId="1" applyFont="1" applyFill="1" applyBorder="1" applyAlignment="1">
      <alignment vertical="center" wrapText="1"/>
    </xf>
    <xf numFmtId="0" fontId="26" fillId="8" borderId="26" xfId="1" applyFont="1" applyFill="1" applyBorder="1" applyAlignment="1">
      <alignment vertical="center" wrapText="1"/>
    </xf>
    <xf numFmtId="3" fontId="20" fillId="8" borderId="80" xfId="1" applyNumberFormat="1" applyFont="1" applyFill="1" applyBorder="1" applyAlignment="1" applyProtection="1">
      <alignment vertical="center"/>
      <protection locked="0"/>
    </xf>
    <xf numFmtId="0" fontId="26" fillId="8" borderId="81" xfId="1" applyFont="1" applyFill="1" applyBorder="1" applyAlignment="1">
      <alignment vertical="center" wrapText="1"/>
    </xf>
    <xf numFmtId="3" fontId="28" fillId="7" borderId="40" xfId="1" applyNumberFormat="1" applyFont="1" applyFill="1" applyBorder="1" applyAlignment="1" applyProtection="1">
      <alignment vertical="center"/>
    </xf>
    <xf numFmtId="3" fontId="28" fillId="7" borderId="3" xfId="1" applyNumberFormat="1" applyFont="1" applyFill="1" applyBorder="1" applyAlignment="1" applyProtection="1">
      <alignment vertical="center"/>
    </xf>
    <xf numFmtId="0" fontId="34" fillId="7" borderId="2" xfId="1" applyFont="1" applyFill="1" applyBorder="1" applyAlignment="1">
      <alignment vertical="center" wrapText="1"/>
    </xf>
    <xf numFmtId="0" fontId="15" fillId="7" borderId="2" xfId="1" applyFont="1" applyFill="1" applyBorder="1" applyAlignment="1">
      <alignment vertical="center" wrapText="1"/>
    </xf>
    <xf numFmtId="0" fontId="26" fillId="8" borderId="26" xfId="5" applyFont="1" applyFill="1" applyBorder="1" applyAlignment="1">
      <alignment vertical="center" wrapText="1"/>
    </xf>
    <xf numFmtId="0" fontId="26" fillId="8" borderId="81" xfId="5" applyFont="1" applyFill="1" applyBorder="1" applyAlignment="1">
      <alignment vertical="center" wrapText="1"/>
    </xf>
    <xf numFmtId="0" fontId="15" fillId="7" borderId="2" xfId="1" applyFont="1" applyFill="1" applyBorder="1" applyAlignment="1">
      <alignment horizontal="left" vertical="center"/>
    </xf>
    <xf numFmtId="0" fontId="26" fillId="8" borderId="47" xfId="5" applyFont="1" applyFill="1" applyBorder="1" applyAlignment="1">
      <alignment vertical="center" wrapText="1"/>
    </xf>
    <xf numFmtId="0" fontId="26" fillId="8" borderId="37" xfId="5" applyFont="1" applyFill="1" applyBorder="1" applyAlignment="1">
      <alignment vertical="center" wrapText="1"/>
    </xf>
    <xf numFmtId="0" fontId="3" fillId="8" borderId="32" xfId="5" applyFont="1" applyFill="1" applyBorder="1" applyAlignment="1">
      <alignment vertical="center" wrapText="1"/>
    </xf>
    <xf numFmtId="0" fontId="3" fillId="8" borderId="37" xfId="5" applyFont="1" applyFill="1" applyBorder="1" applyAlignment="1">
      <alignment vertical="center" wrapText="1"/>
    </xf>
    <xf numFmtId="3" fontId="28" fillId="7" borderId="4" xfId="1" applyNumberFormat="1" applyFont="1" applyFill="1" applyBorder="1" applyAlignment="1">
      <alignment vertical="center"/>
    </xf>
    <xf numFmtId="3" fontId="28" fillId="7" borderId="39" xfId="1" applyNumberFormat="1" applyFont="1" applyFill="1" applyBorder="1" applyAlignment="1">
      <alignment vertical="center"/>
    </xf>
    <xf numFmtId="3" fontId="40" fillId="8" borderId="56" xfId="1" quotePrefix="1" applyNumberFormat="1" applyFont="1" applyFill="1" applyBorder="1" applyAlignment="1" applyProtection="1">
      <alignment horizontal="center" vertical="center"/>
    </xf>
    <xf numFmtId="3" fontId="40" fillId="8" borderId="57" xfId="1" quotePrefix="1" applyNumberFormat="1" applyFont="1" applyFill="1" applyBorder="1" applyAlignment="1" applyProtection="1">
      <alignment horizontal="center" vertical="center"/>
    </xf>
    <xf numFmtId="3" fontId="40" fillId="8" borderId="64" xfId="1" quotePrefix="1" applyNumberFormat="1" applyFont="1" applyFill="1" applyBorder="1" applyAlignment="1" applyProtection="1">
      <alignment horizontal="center" vertical="center"/>
    </xf>
    <xf numFmtId="3" fontId="41" fillId="8" borderId="58" xfId="1" quotePrefix="1" applyNumberFormat="1" applyFont="1" applyFill="1" applyBorder="1" applyAlignment="1" applyProtection="1">
      <alignment horizontal="center" vertical="center"/>
    </xf>
    <xf numFmtId="0" fontId="14" fillId="8" borderId="0" xfId="1" applyFont="1" applyFill="1" applyBorder="1" applyAlignment="1" applyProtection="1">
      <alignment horizontal="left" vertical="center" wrapText="1"/>
    </xf>
    <xf numFmtId="0" fontId="3" fillId="8" borderId="1" xfId="1" applyFont="1" applyFill="1" applyBorder="1" applyAlignment="1" applyProtection="1">
      <alignment horizontal="left" vertical="center"/>
    </xf>
    <xf numFmtId="0" fontId="3" fillId="8" borderId="42" xfId="1" applyFont="1" applyFill="1" applyBorder="1" applyAlignment="1" applyProtection="1">
      <alignment horizontal="left" vertical="center"/>
    </xf>
    <xf numFmtId="1" fontId="20" fillId="8" borderId="38" xfId="1" applyNumberFormat="1" applyFont="1" applyFill="1" applyBorder="1" applyAlignment="1" applyProtection="1">
      <alignment horizontal="center" vertical="center" wrapText="1"/>
    </xf>
    <xf numFmtId="1" fontId="20" fillId="8" borderId="4" xfId="1" applyNumberFormat="1" applyFont="1" applyFill="1" applyBorder="1" applyAlignment="1" applyProtection="1">
      <alignment horizontal="center" vertical="center" wrapText="1"/>
    </xf>
    <xf numFmtId="1" fontId="20" fillId="8" borderId="1" xfId="1" applyNumberFormat="1" applyFont="1" applyFill="1" applyBorder="1" applyAlignment="1" applyProtection="1">
      <alignment horizontal="center" vertical="center" wrapText="1"/>
    </xf>
    <xf numFmtId="1" fontId="20" fillId="8" borderId="39" xfId="1" applyNumberFormat="1" applyFont="1" applyFill="1" applyBorder="1" applyAlignment="1" applyProtection="1">
      <alignment horizontal="center" vertical="center" wrapText="1"/>
    </xf>
    <xf numFmtId="0" fontId="42" fillId="7" borderId="41" xfId="1" applyFont="1" applyFill="1" applyBorder="1" applyAlignment="1" applyProtection="1">
      <alignment horizontal="center" vertical="center"/>
    </xf>
    <xf numFmtId="0" fontId="43" fillId="7" borderId="41" xfId="1" applyFont="1" applyFill="1" applyBorder="1" applyAlignment="1" applyProtection="1">
      <alignment horizontal="center" vertical="center"/>
    </xf>
    <xf numFmtId="0" fontId="24" fillId="8" borderId="40" xfId="5" applyFont="1" applyFill="1" applyBorder="1" applyAlignment="1" applyProtection="1">
      <alignment horizontal="center" vertical="center" wrapText="1"/>
    </xf>
    <xf numFmtId="0" fontId="32" fillId="7" borderId="4" xfId="1" applyFont="1" applyFill="1" applyBorder="1" applyAlignment="1" applyProtection="1">
      <alignment horizontal="center" vertical="center"/>
    </xf>
    <xf numFmtId="0" fontId="32" fillId="7" borderId="39" xfId="1" quotePrefix="1" applyFont="1" applyFill="1" applyBorder="1" applyAlignment="1" applyProtection="1">
      <alignment horizontal="center" vertical="center"/>
    </xf>
    <xf numFmtId="0" fontId="14" fillId="7" borderId="83" xfId="1" applyFont="1" applyFill="1" applyBorder="1" applyAlignment="1" applyProtection="1">
      <alignment horizontal="center" vertical="center"/>
    </xf>
    <xf numFmtId="0" fontId="44" fillId="7" borderId="84" xfId="0" applyFont="1" applyFill="1" applyBorder="1" applyAlignment="1" applyProtection="1">
      <alignment horizontal="center" vertical="center"/>
    </xf>
    <xf numFmtId="0" fontId="45" fillId="7" borderId="84" xfId="1" applyFont="1" applyFill="1" applyBorder="1" applyAlignment="1" applyProtection="1">
      <alignment horizontal="center" vertical="center"/>
    </xf>
    <xf numFmtId="0" fontId="42" fillId="7" borderId="85" xfId="1" applyFont="1" applyFill="1" applyBorder="1" applyAlignment="1" applyProtection="1">
      <alignment horizontal="center" vertical="center"/>
    </xf>
    <xf numFmtId="0" fontId="42" fillId="7" borderId="86" xfId="1" applyFont="1" applyFill="1" applyBorder="1" applyAlignment="1" applyProtection="1">
      <alignment horizontal="center" vertical="center"/>
    </xf>
    <xf numFmtId="0" fontId="17" fillId="7" borderId="83" xfId="1" quotePrefix="1" applyFont="1" applyFill="1" applyBorder="1" applyAlignment="1" applyProtection="1">
      <alignment horizontal="center" vertical="center" wrapText="1"/>
    </xf>
    <xf numFmtId="0" fontId="14" fillId="7" borderId="84" xfId="1" applyFont="1" applyFill="1" applyBorder="1" applyAlignment="1" applyProtection="1">
      <alignment horizontal="center" vertical="center"/>
    </xf>
    <xf numFmtId="0" fontId="17" fillId="7" borderId="85" xfId="1" quotePrefix="1" applyFont="1" applyFill="1" applyBorder="1" applyAlignment="1" applyProtection="1">
      <alignment vertical="center"/>
    </xf>
    <xf numFmtId="0" fontId="20" fillId="8" borderId="0" xfId="1" quotePrefix="1" applyFont="1" applyFill="1" applyAlignment="1" applyProtection="1">
      <alignment horizontal="right" vertical="center"/>
    </xf>
    <xf numFmtId="0" fontId="3" fillId="8" borderId="0" xfId="1" quotePrefix="1" applyFont="1" applyFill="1" applyAlignment="1" applyProtection="1">
      <alignment horizontal="right" vertical="center"/>
    </xf>
    <xf numFmtId="3" fontId="3" fillId="8" borderId="0" xfId="1" applyNumberFormat="1" applyFont="1" applyFill="1" applyAlignment="1" applyProtection="1">
      <alignment horizontal="right" vertical="center"/>
    </xf>
    <xf numFmtId="0" fontId="3" fillId="8" borderId="0" xfId="1" applyFont="1" applyFill="1" applyBorder="1" applyAlignment="1" applyProtection="1">
      <alignment vertical="center" wrapText="1"/>
    </xf>
    <xf numFmtId="3" fontId="3" fillId="0" borderId="0" xfId="1" applyNumberFormat="1" applyFont="1" applyFill="1" applyBorder="1" applyAlignment="1" applyProtection="1">
      <alignment horizontal="right" vertical="center"/>
    </xf>
    <xf numFmtId="0" fontId="46" fillId="7" borderId="4" xfId="1" applyFont="1" applyFill="1" applyBorder="1" applyAlignment="1">
      <alignment horizontal="center" vertical="center"/>
    </xf>
    <xf numFmtId="49" fontId="47" fillId="7" borderId="4" xfId="0" applyNumberFormat="1" applyFont="1" applyFill="1" applyBorder="1" applyAlignment="1" applyProtection="1">
      <alignment horizontal="center" vertical="center"/>
    </xf>
    <xf numFmtId="0" fontId="20" fillId="8" borderId="0" xfId="0" applyFont="1" applyFill="1" applyBorder="1" applyAlignment="1" applyProtection="1">
      <alignment horizontal="right" wrapText="1"/>
    </xf>
    <xf numFmtId="0" fontId="24" fillId="0" borderId="0" xfId="5" quotePrefix="1" applyFont="1" applyFill="1" applyBorder="1" applyAlignment="1" applyProtection="1">
      <alignment horizontal="right" vertical="center"/>
    </xf>
    <xf numFmtId="3" fontId="3" fillId="8" borderId="0" xfId="1" quotePrefix="1" applyNumberFormat="1" applyFont="1" applyFill="1" applyAlignment="1" applyProtection="1">
      <alignment horizontal="right" vertical="center"/>
    </xf>
    <xf numFmtId="0" fontId="47" fillId="10" borderId="4" xfId="1" applyNumberFormat="1" applyFont="1" applyFill="1" applyBorder="1" applyAlignment="1" applyProtection="1">
      <alignment horizontal="center" vertical="center"/>
    </xf>
    <xf numFmtId="0" fontId="20" fillId="8" borderId="0" xfId="1" applyFont="1" applyFill="1" applyAlignment="1" applyProtection="1">
      <alignment horizontal="center" vertical="center"/>
    </xf>
    <xf numFmtId="0" fontId="48" fillId="7" borderId="1" xfId="1" applyFont="1" applyFill="1" applyBorder="1" applyAlignment="1" applyProtection="1">
      <alignment vertical="center" wrapText="1"/>
    </xf>
    <xf numFmtId="0" fontId="48" fillId="7" borderId="2" xfId="1" applyFont="1" applyFill="1" applyBorder="1" applyAlignment="1" applyProtection="1">
      <alignment vertical="center" wrapText="1"/>
    </xf>
    <xf numFmtId="0" fontId="48" fillId="7" borderId="3" xfId="1" applyFont="1" applyFill="1" applyBorder="1" applyAlignment="1" applyProtection="1">
      <alignment vertical="center" wrapText="1"/>
    </xf>
    <xf numFmtId="0" fontId="3" fillId="8" borderId="0" xfId="1" quotePrefix="1" applyFont="1" applyFill="1" applyAlignment="1" applyProtection="1">
      <alignment vertical="center"/>
    </xf>
    <xf numFmtId="168" fontId="49" fillId="7" borderId="1" xfId="1" applyNumberFormat="1" applyFont="1" applyFill="1" applyBorder="1" applyAlignment="1" applyProtection="1">
      <alignment horizontal="center" vertical="center"/>
    </xf>
    <xf numFmtId="168" fontId="20" fillId="7" borderId="4" xfId="1" quotePrefix="1" applyNumberFormat="1" applyFont="1" applyFill="1" applyBorder="1" applyAlignment="1" applyProtection="1">
      <alignment horizontal="center" vertical="center"/>
    </xf>
    <xf numFmtId="0" fontId="50" fillId="7" borderId="1" xfId="1" applyFont="1" applyFill="1" applyBorder="1" applyAlignment="1" applyProtection="1">
      <alignment horizontal="center" vertical="center" wrapText="1"/>
    </xf>
    <xf numFmtId="0" fontId="50" fillId="7" borderId="2" xfId="1" applyFont="1" applyFill="1" applyBorder="1" applyAlignment="1" applyProtection="1">
      <alignment horizontal="center" vertical="center" wrapText="1"/>
    </xf>
    <xf numFmtId="0" fontId="50" fillId="7" borderId="3" xfId="1" applyFont="1" applyFill="1" applyBorder="1" applyAlignment="1" applyProtection="1">
      <alignment horizontal="center" vertical="center" wrapText="1"/>
    </xf>
    <xf numFmtId="0" fontId="20" fillId="8" borderId="0" xfId="1" applyFont="1" applyFill="1" applyAlignment="1" applyProtection="1">
      <alignment horizontal="left" vertical="center"/>
    </xf>
    <xf numFmtId="3" fontId="3" fillId="0" borderId="0" xfId="1" applyNumberFormat="1" applyFont="1" applyFill="1" applyAlignment="1" applyProtection="1">
      <alignment horizontal="right" vertical="center"/>
    </xf>
    <xf numFmtId="0" fontId="51" fillId="0" borderId="0" xfId="1" applyFont="1" applyFill="1" applyAlignment="1" applyProtection="1">
      <alignment vertical="center" wrapText="1"/>
    </xf>
    <xf numFmtId="0" fontId="3" fillId="0" borderId="0" xfId="1" applyFont="1" applyFill="1" applyAlignment="1" applyProtection="1">
      <alignment horizontal="left" vertical="center" wrapText="1"/>
    </xf>
    <xf numFmtId="3" fontId="3" fillId="6" borderId="0" xfId="1" applyNumberFormat="1" applyFont="1" applyFill="1" applyAlignment="1" applyProtection="1">
      <alignment horizontal="right" vertical="center"/>
    </xf>
    <xf numFmtId="0" fontId="3" fillId="6" borderId="0" xfId="1" applyFont="1" applyFill="1" applyAlignment="1" applyProtection="1">
      <alignment vertical="center" wrapText="1"/>
    </xf>
    <xf numFmtId="0" fontId="3" fillId="6" borderId="0" xfId="1" applyFont="1" applyFill="1" applyAlignment="1" applyProtection="1">
      <alignment vertical="center"/>
    </xf>
    <xf numFmtId="165" fontId="12" fillId="8" borderId="0" xfId="4" applyNumberFormat="1" applyFont="1" applyFill="1" applyBorder="1" applyAlignment="1" applyProtection="1">
      <alignment horizontal="center"/>
    </xf>
    <xf numFmtId="165" fontId="13" fillId="8" borderId="0" xfId="4" applyNumberFormat="1" applyFont="1" applyFill="1" applyBorder="1" applyAlignment="1" applyProtection="1">
      <alignment horizontal="center"/>
    </xf>
    <xf numFmtId="165" fontId="13" fillId="8" borderId="0" xfId="4" applyNumberFormat="1" applyFont="1" applyFill="1" applyBorder="1" applyProtection="1"/>
    <xf numFmtId="169" fontId="52" fillId="10" borderId="10" xfId="1" applyNumberFormat="1" applyFont="1" applyFill="1" applyBorder="1" applyAlignment="1" applyProtection="1">
      <alignment horizontal="right" vertical="center"/>
    </xf>
    <xf numFmtId="169" fontId="52" fillId="10" borderId="11" xfId="1" applyNumberFormat="1" applyFont="1" applyFill="1" applyBorder="1" applyAlignment="1" applyProtection="1">
      <alignment horizontal="right" vertical="center"/>
    </xf>
    <xf numFmtId="169" fontId="52" fillId="10" borderId="12" xfId="1" applyNumberFormat="1" applyFont="1" applyFill="1" applyBorder="1" applyAlignment="1" applyProtection="1">
      <alignment horizontal="right" vertical="center"/>
    </xf>
    <xf numFmtId="169" fontId="8" fillId="10" borderId="13" xfId="1" applyNumberFormat="1" applyFont="1" applyFill="1" applyBorder="1" applyAlignment="1" applyProtection="1">
      <alignment horizontal="right" vertical="center"/>
    </xf>
    <xf numFmtId="164" fontId="20" fillId="10" borderId="13" xfId="1" quotePrefix="1" applyNumberFormat="1" applyFont="1" applyFill="1" applyBorder="1" applyAlignment="1" applyProtection="1">
      <alignment horizontal="center" vertical="center" wrapText="1"/>
    </xf>
    <xf numFmtId="169" fontId="52" fillId="10" borderId="87" xfId="1" applyNumberFormat="1" applyFont="1" applyFill="1" applyBorder="1" applyAlignment="1" applyProtection="1">
      <alignment horizontal="right" vertical="center"/>
    </xf>
    <xf numFmtId="169" fontId="52" fillId="10" borderId="88" xfId="1" applyNumberFormat="1" applyFont="1" applyFill="1" applyBorder="1" applyAlignment="1" applyProtection="1">
      <alignment horizontal="right" vertical="center"/>
    </xf>
    <xf numFmtId="169" fontId="52" fillId="10" borderId="89" xfId="1" applyNumberFormat="1" applyFont="1" applyFill="1" applyBorder="1" applyAlignment="1" applyProtection="1">
      <alignment horizontal="right" vertical="center"/>
    </xf>
    <xf numFmtId="169" fontId="8" fillId="10" borderId="90" xfId="1" applyNumberFormat="1" applyFont="1" applyFill="1" applyBorder="1" applyAlignment="1" applyProtection="1">
      <alignment horizontal="right" vertical="center"/>
    </xf>
    <xf numFmtId="164" fontId="20" fillId="10" borderId="90" xfId="1" quotePrefix="1" applyNumberFormat="1" applyFont="1" applyFill="1" applyBorder="1" applyAlignment="1" applyProtection="1">
      <alignment horizontal="center" vertical="center" wrapText="1"/>
    </xf>
    <xf numFmtId="164" fontId="3" fillId="8" borderId="0" xfId="1" quotePrefix="1" applyNumberFormat="1" applyFont="1" applyFill="1" applyBorder="1" applyAlignment="1" applyProtection="1">
      <alignment horizontal="center" vertical="center"/>
    </xf>
    <xf numFmtId="3" fontId="35" fillId="8" borderId="58" xfId="1" quotePrefix="1" applyNumberFormat="1" applyFont="1" applyFill="1" applyBorder="1" applyAlignment="1" applyProtection="1">
      <alignment horizontal="center" vertical="center"/>
    </xf>
    <xf numFmtId="0" fontId="3" fillId="8" borderId="58" xfId="1" quotePrefix="1" applyFont="1" applyFill="1" applyBorder="1" applyAlignment="1" applyProtection="1">
      <alignment horizontal="left" vertical="center" wrapText="1"/>
    </xf>
    <xf numFmtId="0" fontId="3" fillId="8" borderId="0" xfId="1" applyFont="1" applyFill="1" applyBorder="1" applyAlignment="1" applyProtection="1">
      <alignment horizontal="center" vertical="center"/>
    </xf>
    <xf numFmtId="0" fontId="3" fillId="8" borderId="0" xfId="1" quotePrefix="1" applyFont="1" applyFill="1" applyBorder="1" applyAlignment="1" applyProtection="1">
      <alignment horizontal="left" vertical="center"/>
    </xf>
    <xf numFmtId="1" fontId="20" fillId="0" borderId="91" xfId="1" applyNumberFormat="1" applyFont="1" applyFill="1" applyBorder="1" applyAlignment="1" applyProtection="1">
      <alignment horizontal="center" vertical="center" wrapText="1"/>
    </xf>
    <xf numFmtId="1" fontId="20" fillId="0" borderId="92" xfId="1" applyNumberFormat="1" applyFont="1" applyFill="1" applyBorder="1" applyAlignment="1" applyProtection="1">
      <alignment horizontal="center" vertical="center" wrapText="1"/>
    </xf>
    <xf numFmtId="1" fontId="20" fillId="0" borderId="93" xfId="1" applyNumberFormat="1" applyFont="1" applyFill="1" applyBorder="1" applyAlignment="1" applyProtection="1">
      <alignment horizontal="center" vertical="center" wrapText="1"/>
    </xf>
    <xf numFmtId="1" fontId="20" fillId="0" borderId="94" xfId="1" applyNumberFormat="1" applyFont="1" applyFill="1" applyBorder="1" applyAlignment="1" applyProtection="1">
      <alignment horizontal="center" vertical="center" wrapText="1"/>
    </xf>
    <xf numFmtId="0" fontId="4" fillId="10" borderId="95" xfId="1" applyFont="1" applyFill="1" applyBorder="1" applyAlignment="1" applyProtection="1">
      <alignment horizontal="center" vertical="center" wrapText="1"/>
    </xf>
    <xf numFmtId="0" fontId="54" fillId="10" borderId="95" xfId="1" applyFont="1" applyFill="1" applyBorder="1" applyAlignment="1" applyProtection="1">
      <alignment horizontal="center" vertical="center" wrapText="1"/>
    </xf>
    <xf numFmtId="0" fontId="20" fillId="10" borderId="95" xfId="1" quotePrefix="1" applyFont="1" applyFill="1" applyBorder="1" applyAlignment="1" applyProtection="1">
      <alignment horizontal="center" vertical="center" wrapText="1"/>
    </xf>
    <xf numFmtId="0" fontId="3" fillId="8" borderId="0" xfId="1" quotePrefix="1" applyFont="1" applyFill="1" applyBorder="1" applyAlignment="1" applyProtection="1">
      <alignment horizontal="center" vertical="center" wrapText="1"/>
    </xf>
    <xf numFmtId="0" fontId="3" fillId="0" borderId="0" xfId="1" applyFont="1" applyAlignment="1" applyProtection="1">
      <alignment vertical="center" wrapText="1"/>
    </xf>
    <xf numFmtId="0" fontId="3" fillId="8" borderId="0" xfId="1" quotePrefix="1" applyFont="1" applyFill="1" applyBorder="1" applyAlignment="1" applyProtection="1">
      <alignment horizontal="center" vertical="center"/>
    </xf>
    <xf numFmtId="0" fontId="20" fillId="0" borderId="0" xfId="1" quotePrefix="1" applyFont="1" applyAlignment="1" applyProtection="1">
      <alignment vertical="center"/>
    </xf>
    <xf numFmtId="0" fontId="51" fillId="0" borderId="0" xfId="1" applyFont="1" applyFill="1" applyBorder="1" applyAlignment="1" applyProtection="1">
      <alignment vertical="center" wrapText="1"/>
    </xf>
    <xf numFmtId="0" fontId="3" fillId="0" borderId="0" xfId="1" applyFont="1" applyFill="1" applyBorder="1" applyAlignment="1" applyProtection="1">
      <alignment horizontal="left" vertical="center" wrapText="1"/>
    </xf>
    <xf numFmtId="0" fontId="3" fillId="11" borderId="0" xfId="1" applyFont="1" applyFill="1" applyAlignment="1">
      <alignment vertical="center"/>
    </xf>
    <xf numFmtId="3" fontId="3" fillId="11" borderId="0" xfId="1" applyNumberFormat="1" applyFont="1" applyFill="1" applyAlignment="1" applyProtection="1">
      <alignment horizontal="right" vertical="center"/>
    </xf>
    <xf numFmtId="0" fontId="3" fillId="11" borderId="0" xfId="1" applyFont="1" applyFill="1" applyAlignment="1" applyProtection="1">
      <alignment vertical="center" wrapText="1"/>
    </xf>
    <xf numFmtId="0" fontId="3" fillId="11" borderId="0" xfId="1" applyFont="1" applyFill="1" applyAlignment="1" applyProtection="1">
      <alignment vertical="center"/>
    </xf>
    <xf numFmtId="3" fontId="21" fillId="11" borderId="10" xfId="1" applyNumberFormat="1" applyFont="1" applyFill="1" applyBorder="1" applyAlignment="1" applyProtection="1">
      <alignment vertical="center"/>
    </xf>
    <xf numFmtId="3" fontId="21" fillId="11" borderId="11" xfId="1" applyNumberFormat="1" applyFont="1" applyFill="1" applyBorder="1" applyAlignment="1" applyProtection="1">
      <alignment vertical="center"/>
    </xf>
    <xf numFmtId="3" fontId="21" fillId="11" borderId="12" xfId="1" applyNumberFormat="1" applyFont="1" applyFill="1" applyBorder="1" applyAlignment="1" applyProtection="1">
      <alignment vertical="center"/>
    </xf>
    <xf numFmtId="3" fontId="25" fillId="11" borderId="13" xfId="1" applyNumberFormat="1" applyFont="1" applyFill="1" applyBorder="1" applyAlignment="1" applyProtection="1">
      <alignment vertical="center"/>
    </xf>
    <xf numFmtId="0" fontId="25" fillId="11" borderId="10" xfId="5" applyFont="1" applyFill="1" applyBorder="1" applyAlignment="1" applyProtection="1">
      <alignment horizontal="center" vertical="center" wrapText="1"/>
    </xf>
    <xf numFmtId="0" fontId="55" fillId="11" borderId="11" xfId="5" applyFont="1" applyFill="1" applyBorder="1" applyAlignment="1" applyProtection="1">
      <alignment horizontal="right" vertical="center"/>
    </xf>
    <xf numFmtId="0" fontId="56" fillId="11" borderId="12" xfId="5" quotePrefix="1" applyFont="1" applyFill="1" applyBorder="1" applyAlignment="1" applyProtection="1">
      <alignment horizontal="right" vertical="center"/>
    </xf>
    <xf numFmtId="0" fontId="20" fillId="11" borderId="0" xfId="1" applyFont="1" applyFill="1" applyAlignment="1">
      <alignment vertical="center"/>
    </xf>
    <xf numFmtId="0" fontId="3" fillId="8" borderId="26" xfId="5" applyFont="1" applyFill="1" applyBorder="1" applyAlignment="1">
      <alignment vertical="center" wrapText="1"/>
    </xf>
    <xf numFmtId="0" fontId="3" fillId="0" borderId="0" xfId="1" applyNumberFormat="1" applyFont="1" applyFill="1" applyAlignment="1">
      <alignment horizontal="right"/>
    </xf>
    <xf numFmtId="3" fontId="21" fillId="2" borderId="38" xfId="1" applyNumberFormat="1" applyFont="1" applyFill="1" applyBorder="1" applyAlignment="1" applyProtection="1">
      <alignment vertical="center"/>
    </xf>
    <xf numFmtId="3" fontId="21" fillId="2" borderId="4" xfId="1" applyNumberFormat="1" applyFont="1" applyFill="1" applyBorder="1" applyAlignment="1">
      <alignment vertical="center"/>
    </xf>
    <xf numFmtId="3" fontId="21" fillId="2" borderId="4" xfId="1" applyNumberFormat="1" applyFont="1" applyFill="1" applyBorder="1" applyAlignment="1" applyProtection="1">
      <alignment vertical="center"/>
    </xf>
    <xf numFmtId="3" fontId="21" fillId="2" borderId="39" xfId="1" applyNumberFormat="1" applyFont="1" applyFill="1" applyBorder="1" applyAlignment="1">
      <alignment vertical="center"/>
    </xf>
    <xf numFmtId="3" fontId="25" fillId="2" borderId="40" xfId="1" applyNumberFormat="1" applyFont="1" applyFill="1" applyBorder="1" applyAlignment="1" applyProtection="1">
      <alignment vertical="center"/>
    </xf>
    <xf numFmtId="3" fontId="25" fillId="2" borderId="41" xfId="1" applyNumberFormat="1" applyFont="1" applyFill="1" applyBorder="1" applyAlignment="1" applyProtection="1">
      <alignment vertical="center"/>
    </xf>
    <xf numFmtId="0" fontId="57" fillId="2" borderId="2" xfId="1" applyFont="1" applyFill="1" applyBorder="1" applyAlignment="1">
      <alignment horizontal="left" vertical="center" wrapText="1"/>
    </xf>
    <xf numFmtId="0" fontId="58" fillId="2" borderId="2" xfId="5" quotePrefix="1" applyFont="1" applyFill="1" applyBorder="1" applyAlignment="1">
      <alignment horizontal="left" vertical="center" wrapText="1"/>
    </xf>
    <xf numFmtId="166" fontId="58" fillId="2" borderId="42" xfId="5" quotePrefix="1" applyNumberFormat="1" applyFont="1" applyFill="1" applyBorder="1" applyAlignment="1">
      <alignment horizontal="right" vertical="center"/>
    </xf>
    <xf numFmtId="3" fontId="21" fillId="2" borderId="38" xfId="1" applyNumberFormat="1" applyFont="1" applyFill="1" applyBorder="1" applyAlignment="1" applyProtection="1">
      <alignment vertical="center"/>
      <protection locked="0"/>
    </xf>
    <xf numFmtId="3" fontId="21" fillId="2" borderId="4" xfId="1" applyNumberFormat="1" applyFont="1" applyFill="1" applyBorder="1" applyAlignment="1" applyProtection="1">
      <alignment vertical="center"/>
      <protection locked="0"/>
    </xf>
    <xf numFmtId="3" fontId="21" fillId="2" borderId="39" xfId="1" applyNumberFormat="1" applyFont="1" applyFill="1" applyBorder="1" applyAlignment="1" applyProtection="1">
      <alignment vertical="center"/>
      <protection locked="0"/>
    </xf>
    <xf numFmtId="3" fontId="25" fillId="2" borderId="41" xfId="1" applyNumberFormat="1" applyFont="1" applyFill="1" applyBorder="1" applyAlignment="1" applyProtection="1">
      <alignment vertical="center"/>
      <protection locked="0"/>
    </xf>
    <xf numFmtId="0" fontId="3" fillId="11" borderId="2" xfId="1" applyFont="1" applyFill="1" applyBorder="1" applyAlignment="1">
      <alignment vertical="center"/>
    </xf>
    <xf numFmtId="3" fontId="22" fillId="8" borderId="40" xfId="1" applyNumberFormat="1" applyFont="1" applyFill="1" applyBorder="1" applyAlignment="1" applyProtection="1">
      <alignment vertical="center"/>
    </xf>
    <xf numFmtId="3" fontId="22" fillId="8" borderId="2" xfId="1" applyNumberFormat="1" applyFont="1" applyFill="1" applyBorder="1" applyAlignment="1">
      <alignment vertical="center"/>
    </xf>
    <xf numFmtId="3" fontId="22" fillId="8" borderId="2" xfId="1" applyNumberFormat="1" applyFont="1" applyFill="1" applyBorder="1" applyAlignment="1" applyProtection="1">
      <alignment vertical="center"/>
    </xf>
    <xf numFmtId="3" fontId="20" fillId="8" borderId="2" xfId="1" applyNumberFormat="1" applyFont="1" applyFill="1" applyBorder="1" applyAlignment="1" applyProtection="1">
      <alignment vertical="center"/>
    </xf>
    <xf numFmtId="3" fontId="20" fillId="8" borderId="2" xfId="1" applyNumberFormat="1" applyFont="1" applyFill="1" applyBorder="1" applyAlignment="1">
      <alignment vertical="center"/>
    </xf>
    <xf numFmtId="0" fontId="26" fillId="8" borderId="2" xfId="5" applyFont="1" applyFill="1" applyBorder="1" applyAlignment="1">
      <alignment horizontal="left" vertical="center" wrapText="1"/>
    </xf>
    <xf numFmtId="1" fontId="3" fillId="8" borderId="2" xfId="1" applyNumberFormat="1" applyFont="1" applyFill="1" applyBorder="1" applyAlignment="1">
      <alignment horizontal="left" vertical="center" wrapText="1"/>
    </xf>
    <xf numFmtId="166" fontId="24" fillId="8" borderId="42" xfId="5" quotePrefix="1" applyNumberFormat="1" applyFont="1" applyFill="1" applyBorder="1" applyAlignment="1">
      <alignment horizontal="right" vertical="center"/>
    </xf>
    <xf numFmtId="3" fontId="22" fillId="8" borderId="96" xfId="1" applyNumberFormat="1" applyFont="1" applyFill="1" applyBorder="1" applyAlignment="1" applyProtection="1">
      <alignment vertical="center"/>
    </xf>
    <xf numFmtId="3" fontId="22" fillId="8" borderId="0" xfId="1" applyNumberFormat="1" applyFont="1" applyFill="1" applyBorder="1" applyAlignment="1">
      <alignment vertical="center"/>
    </xf>
    <xf numFmtId="3" fontId="22" fillId="8" borderId="0" xfId="1" applyNumberFormat="1" applyFont="1" applyFill="1" applyBorder="1" applyAlignment="1" applyProtection="1">
      <alignment vertical="center"/>
    </xf>
    <xf numFmtId="3" fontId="20" fillId="8" borderId="0" xfId="1" applyNumberFormat="1" applyFont="1" applyFill="1" applyBorder="1" applyAlignment="1" applyProtection="1">
      <alignment vertical="center"/>
    </xf>
    <xf numFmtId="3" fontId="20" fillId="8" borderId="21" xfId="1" applyNumberFormat="1" applyFont="1" applyFill="1" applyBorder="1" applyAlignment="1">
      <alignment vertical="center"/>
    </xf>
    <xf numFmtId="1" fontId="59" fillId="8" borderId="87" xfId="1" applyNumberFormat="1" applyFont="1" applyFill="1" applyBorder="1" applyAlignment="1">
      <alignment horizontal="left" vertical="center" wrapText="1"/>
    </xf>
    <xf numFmtId="1" fontId="3" fillId="7" borderId="89" xfId="1" applyNumberFormat="1" applyFont="1" applyFill="1" applyBorder="1" applyAlignment="1">
      <alignment horizontal="left" vertical="center" wrapText="1"/>
    </xf>
    <xf numFmtId="0" fontId="60" fillId="7" borderId="58" xfId="5" applyFont="1" applyFill="1" applyBorder="1" applyAlignment="1">
      <alignment horizontal="left" vertical="center"/>
    </xf>
    <xf numFmtId="3" fontId="21" fillId="11" borderId="10" xfId="1" applyNumberFormat="1" applyFont="1" applyFill="1" applyBorder="1" applyAlignment="1">
      <alignment vertical="center"/>
    </xf>
    <xf numFmtId="3" fontId="21" fillId="11" borderId="11" xfId="1" applyNumberFormat="1" applyFont="1" applyFill="1" applyBorder="1" applyAlignment="1">
      <alignment vertical="center"/>
    </xf>
    <xf numFmtId="3" fontId="21" fillId="11" borderId="12" xfId="1" applyNumberFormat="1" applyFont="1" applyFill="1" applyBorder="1" applyAlignment="1">
      <alignment vertical="center"/>
    </xf>
    <xf numFmtId="0" fontId="25" fillId="11" borderId="10" xfId="5" applyFont="1" applyFill="1" applyBorder="1" applyAlignment="1">
      <alignment horizontal="center" vertical="center" wrapText="1"/>
    </xf>
    <xf numFmtId="0" fontId="55" fillId="11" borderId="11" xfId="5" applyFont="1" applyFill="1" applyBorder="1" applyAlignment="1">
      <alignment horizontal="right" vertical="center"/>
    </xf>
    <xf numFmtId="0" fontId="56" fillId="11" borderId="12" xfId="5" quotePrefix="1" applyFont="1" applyFill="1" applyBorder="1" applyAlignment="1">
      <alignment horizontal="right" vertical="center"/>
    </xf>
    <xf numFmtId="167" fontId="21" fillId="2" borderId="45" xfId="1" applyNumberFormat="1" applyFont="1" applyFill="1" applyBorder="1" applyAlignment="1" applyProtection="1">
      <alignment horizontal="center" vertical="center"/>
    </xf>
    <xf numFmtId="0" fontId="3" fillId="8" borderId="47" xfId="5" applyFont="1" applyFill="1" applyBorder="1" applyAlignment="1">
      <alignment vertical="center" wrapText="1"/>
    </xf>
    <xf numFmtId="167" fontId="21" fillId="2" borderId="35" xfId="1" applyNumberFormat="1" applyFont="1" applyFill="1" applyBorder="1" applyAlignment="1" applyProtection="1">
      <alignment horizontal="center" vertical="center"/>
    </xf>
    <xf numFmtId="166" fontId="23" fillId="8" borderId="34" xfId="5" applyNumberFormat="1" applyFont="1" applyFill="1" applyBorder="1" applyAlignment="1">
      <alignment horizontal="right" vertical="center"/>
    </xf>
    <xf numFmtId="0" fontId="3" fillId="12" borderId="0" xfId="1" applyFont="1" applyFill="1" applyAlignment="1">
      <alignment vertical="center"/>
    </xf>
    <xf numFmtId="0" fontId="39" fillId="9" borderId="0" xfId="5" applyFont="1" applyFill="1" applyBorder="1" applyAlignment="1">
      <alignment horizontal="right"/>
    </xf>
    <xf numFmtId="0" fontId="3" fillId="8" borderId="47" xfId="5" quotePrefix="1" applyFont="1" applyFill="1" applyBorder="1"/>
    <xf numFmtId="0" fontId="3" fillId="0" borderId="0" xfId="5" applyNumberFormat="1" applyFont="1" applyFill="1" applyAlignment="1">
      <alignment horizontal="right"/>
    </xf>
    <xf numFmtId="0" fontId="3" fillId="8" borderId="37" xfId="5" quotePrefix="1" applyFont="1" applyFill="1" applyBorder="1" applyAlignment="1">
      <alignment horizontal="left"/>
    </xf>
    <xf numFmtId="0" fontId="3" fillId="8" borderId="47" xfId="5" quotePrefix="1" applyFont="1" applyFill="1" applyBorder="1" applyAlignment="1">
      <alignment vertical="center" wrapText="1"/>
    </xf>
    <xf numFmtId="0" fontId="3" fillId="8" borderId="37" xfId="5" quotePrefix="1" applyFont="1" applyFill="1" applyBorder="1" applyAlignment="1">
      <alignment horizontal="left" vertical="center" wrapText="1"/>
    </xf>
    <xf numFmtId="0" fontId="3" fillId="8" borderId="21" xfId="5" applyFont="1" applyFill="1" applyBorder="1" applyAlignment="1">
      <alignment vertical="center"/>
    </xf>
    <xf numFmtId="0" fontId="3" fillId="8" borderId="97" xfId="5" applyFont="1" applyFill="1" applyBorder="1" applyAlignment="1">
      <alignment vertical="center" wrapText="1"/>
    </xf>
    <xf numFmtId="0" fontId="22" fillId="8" borderId="47" xfId="5" applyFont="1" applyFill="1" applyBorder="1" applyAlignment="1">
      <alignment horizontal="left" vertical="center" wrapText="1"/>
    </xf>
    <xf numFmtId="0" fontId="22" fillId="8" borderId="37" xfId="5" applyFont="1" applyFill="1" applyBorder="1" applyAlignment="1">
      <alignment horizontal="left" vertical="center" wrapText="1"/>
    </xf>
    <xf numFmtId="3" fontId="20" fillId="8" borderId="70" xfId="1" applyNumberFormat="1" applyFont="1" applyFill="1" applyBorder="1" applyAlignment="1" applyProtection="1">
      <alignment vertical="center"/>
      <protection locked="0"/>
    </xf>
    <xf numFmtId="0" fontId="22" fillId="8" borderId="0" xfId="5" applyFont="1" applyFill="1" applyBorder="1" applyAlignment="1">
      <alignment horizontal="left" vertical="center" wrapText="1"/>
    </xf>
    <xf numFmtId="166" fontId="3" fillId="8" borderId="21" xfId="5" applyNumberFormat="1" applyFont="1" applyFill="1" applyBorder="1" applyAlignment="1">
      <alignment horizontal="right" vertical="center"/>
    </xf>
    <xf numFmtId="0" fontId="22" fillId="8" borderId="6" xfId="5" applyFont="1" applyFill="1" applyBorder="1" applyAlignment="1">
      <alignment horizontal="left" vertical="center" wrapText="1"/>
    </xf>
    <xf numFmtId="0" fontId="3" fillId="8" borderId="0" xfId="1" applyNumberFormat="1" applyFont="1" applyFill="1" applyBorder="1" applyAlignment="1">
      <alignment horizontal="right"/>
    </xf>
    <xf numFmtId="3" fontId="21" fillId="2" borderId="1" xfId="1" applyNumberFormat="1" applyFont="1" applyFill="1" applyBorder="1" applyAlignment="1">
      <alignment vertical="center"/>
    </xf>
    <xf numFmtId="0" fontId="3" fillId="8" borderId="28" xfId="5" applyFont="1" applyFill="1" applyBorder="1" applyAlignment="1">
      <alignment horizontal="left" vertical="center" wrapText="1"/>
    </xf>
    <xf numFmtId="0" fontId="3" fillId="8" borderId="32" xfId="5" quotePrefix="1" applyFont="1" applyFill="1" applyBorder="1" applyAlignment="1">
      <alignment horizontal="left" vertical="center" wrapText="1"/>
    </xf>
    <xf numFmtId="3" fontId="21" fillId="2" borderId="39" xfId="1" applyNumberFormat="1" applyFont="1" applyFill="1" applyBorder="1" applyAlignment="1" applyProtection="1">
      <alignment vertical="center"/>
    </xf>
    <xf numFmtId="0" fontId="57" fillId="2" borderId="2" xfId="1" applyFont="1" applyFill="1" applyBorder="1" applyAlignment="1" applyProtection="1">
      <alignment horizontal="left" vertical="center" wrapText="1"/>
    </xf>
    <xf numFmtId="0" fontId="58" fillId="2" borderId="2" xfId="5" quotePrefix="1" applyFont="1" applyFill="1" applyBorder="1" applyAlignment="1" applyProtection="1">
      <alignment horizontal="left" vertical="center" wrapText="1"/>
    </xf>
    <xf numFmtId="166" fontId="58" fillId="2" borderId="42" xfId="5" quotePrefix="1" applyNumberFormat="1" applyFont="1" applyFill="1" applyBorder="1" applyAlignment="1" applyProtection="1">
      <alignment horizontal="right" vertical="center"/>
    </xf>
    <xf numFmtId="3" fontId="3" fillId="8" borderId="96" xfId="1" applyNumberFormat="1" applyFont="1" applyFill="1" applyBorder="1" applyAlignment="1" applyProtection="1">
      <alignment horizontal="right" vertical="center"/>
    </xf>
    <xf numFmtId="0" fontId="26" fillId="8" borderId="7" xfId="5" applyFont="1" applyFill="1" applyBorder="1" applyAlignment="1" applyProtection="1">
      <alignment horizontal="left" vertical="center" wrapText="1"/>
    </xf>
    <xf numFmtId="1" fontId="3" fillId="8" borderId="7" xfId="1" applyNumberFormat="1" applyFont="1" applyFill="1" applyBorder="1" applyAlignment="1" applyProtection="1">
      <alignment horizontal="center" vertical="center"/>
    </xf>
    <xf numFmtId="0" fontId="63" fillId="8" borderId="71" xfId="5" applyFont="1" applyFill="1" applyBorder="1" applyAlignment="1" applyProtection="1">
      <alignment horizontal="left" vertical="center"/>
    </xf>
    <xf numFmtId="3" fontId="40" fillId="8" borderId="38" xfId="1" quotePrefix="1" applyNumberFormat="1" applyFont="1" applyFill="1" applyBorder="1" applyAlignment="1" applyProtection="1">
      <alignment horizontal="center" vertical="center"/>
    </xf>
    <xf numFmtId="3" fontId="40" fillId="8" borderId="4" xfId="1" quotePrefix="1" applyNumberFormat="1" applyFont="1" applyFill="1" applyBorder="1" applyAlignment="1" applyProtection="1">
      <alignment horizontal="center" vertical="center"/>
    </xf>
    <xf numFmtId="3" fontId="40" fillId="8" borderId="39" xfId="1" quotePrefix="1" applyNumberFormat="1" applyFont="1" applyFill="1" applyBorder="1" applyAlignment="1" applyProtection="1">
      <alignment horizontal="center" vertical="center"/>
    </xf>
    <xf numFmtId="3" fontId="41" fillId="8" borderId="41" xfId="1" quotePrefix="1" applyNumberFormat="1" applyFont="1" applyFill="1" applyBorder="1" applyAlignment="1" applyProtection="1">
      <alignment horizontal="center" vertical="center"/>
    </xf>
    <xf numFmtId="1" fontId="59" fillId="8" borderId="38" xfId="1" applyNumberFormat="1" applyFont="1" applyFill="1" applyBorder="1" applyAlignment="1" applyProtection="1">
      <alignment horizontal="left" vertical="center" wrapText="1"/>
    </xf>
    <xf numFmtId="1" fontId="3" fillId="7" borderId="1" xfId="1" applyNumberFormat="1" applyFont="1" applyFill="1" applyBorder="1" applyAlignment="1" applyProtection="1">
      <alignment horizontal="left" vertical="center" wrapText="1"/>
    </xf>
    <xf numFmtId="0" fontId="60" fillId="7" borderId="41" xfId="5" applyFont="1" applyFill="1" applyBorder="1" applyAlignment="1" applyProtection="1">
      <alignment horizontal="left" vertical="center"/>
    </xf>
    <xf numFmtId="1" fontId="25" fillId="2" borderId="38" xfId="1" applyNumberFormat="1" applyFont="1" applyFill="1" applyBorder="1" applyAlignment="1" applyProtection="1">
      <alignment horizontal="center" vertical="center" wrapText="1"/>
    </xf>
    <xf numFmtId="1" fontId="25" fillId="2" borderId="4" xfId="1" applyNumberFormat="1" applyFont="1" applyFill="1" applyBorder="1" applyAlignment="1" applyProtection="1">
      <alignment horizontal="center" vertical="center" wrapText="1"/>
    </xf>
    <xf numFmtId="1" fontId="25" fillId="2" borderId="1" xfId="1" applyNumberFormat="1" applyFont="1" applyFill="1" applyBorder="1" applyAlignment="1" applyProtection="1">
      <alignment horizontal="center" vertical="center" wrapText="1"/>
    </xf>
    <xf numFmtId="1" fontId="25" fillId="2" borderId="39" xfId="1" applyNumberFormat="1" applyFont="1" applyFill="1" applyBorder="1" applyAlignment="1" applyProtection="1">
      <alignment horizontal="center" vertical="center" wrapText="1"/>
    </xf>
    <xf numFmtId="0" fontId="64" fillId="11" borderId="70" xfId="1" applyFont="1" applyFill="1" applyBorder="1" applyAlignment="1" applyProtection="1">
      <alignment horizontal="center" vertical="center"/>
    </xf>
    <xf numFmtId="0" fontId="64" fillId="11" borderId="86" xfId="1" applyFont="1" applyFill="1" applyBorder="1" applyAlignment="1" applyProtection="1">
      <alignment horizontal="center" vertical="center"/>
    </xf>
    <xf numFmtId="0" fontId="65" fillId="0" borderId="69" xfId="5" applyFont="1" applyFill="1" applyBorder="1" applyAlignment="1" applyProtection="1">
      <alignment horizontal="center" vertical="center" wrapText="1"/>
    </xf>
    <xf numFmtId="0" fontId="55" fillId="11" borderId="67" xfId="1" applyFont="1" applyFill="1" applyBorder="1" applyAlignment="1" applyProtection="1">
      <alignment horizontal="center" vertical="center"/>
    </xf>
    <xf numFmtId="0" fontId="55" fillId="11" borderId="68" xfId="1" quotePrefix="1" applyFont="1" applyFill="1" applyBorder="1" applyAlignment="1" applyProtection="1">
      <alignment horizontal="center" vertical="center"/>
    </xf>
    <xf numFmtId="0" fontId="59" fillId="11" borderId="98" xfId="1" applyFont="1" applyFill="1" applyBorder="1" applyAlignment="1" applyProtection="1">
      <alignment horizontal="center" vertical="center"/>
    </xf>
    <xf numFmtId="0" fontId="66" fillId="11" borderId="99" xfId="0" applyFont="1" applyFill="1" applyBorder="1" applyAlignment="1" applyProtection="1">
      <alignment horizontal="center" vertical="center"/>
    </xf>
    <xf numFmtId="0" fontId="67" fillId="11" borderId="99" xfId="1" applyFont="1" applyFill="1" applyBorder="1" applyAlignment="1" applyProtection="1">
      <alignment horizontal="center" vertical="center"/>
    </xf>
    <xf numFmtId="0" fontId="64" fillId="11" borderId="100" xfId="1" applyFont="1" applyFill="1" applyBorder="1" applyAlignment="1" applyProtection="1">
      <alignment horizontal="center" vertical="center"/>
    </xf>
    <xf numFmtId="0" fontId="25" fillId="11" borderId="98" xfId="1" applyFont="1" applyFill="1" applyBorder="1" applyAlignment="1" applyProtection="1">
      <alignment horizontal="center" vertical="center" wrapText="1"/>
    </xf>
    <xf numFmtId="0" fontId="59" fillId="11" borderId="99" xfId="1" applyFont="1" applyFill="1" applyBorder="1" applyAlignment="1" applyProtection="1">
      <alignment horizontal="center" vertical="center"/>
    </xf>
    <xf numFmtId="0" fontId="59" fillId="11" borderId="100" xfId="1" applyFont="1" applyFill="1" applyBorder="1" applyAlignment="1" applyProtection="1">
      <alignment vertical="center"/>
    </xf>
    <xf numFmtId="3" fontId="3" fillId="0" borderId="0" xfId="1" applyNumberFormat="1" applyFont="1" applyAlignment="1" applyProtection="1">
      <alignment horizontal="right" vertical="center"/>
    </xf>
    <xf numFmtId="0" fontId="46" fillId="7" borderId="4" xfId="1" applyFont="1" applyFill="1" applyBorder="1" applyAlignment="1" applyProtection="1">
      <alignment horizontal="center" vertical="center"/>
    </xf>
    <xf numFmtId="0" fontId="20" fillId="0" borderId="5" xfId="0" applyFont="1" applyFill="1" applyBorder="1" applyAlignment="1" applyProtection="1">
      <alignment horizontal="right" wrapText="1"/>
    </xf>
    <xf numFmtId="170" fontId="3" fillId="8" borderId="0" xfId="1" applyNumberFormat="1" applyFont="1" applyFill="1" applyAlignment="1" applyProtection="1">
      <alignment horizontal="left" vertical="center"/>
    </xf>
    <xf numFmtId="0" fontId="68" fillId="3" borderId="0" xfId="1" applyFont="1" applyFill="1" applyAlignment="1">
      <alignment horizontal="left" vertical="center"/>
    </xf>
    <xf numFmtId="3" fontId="3" fillId="3" borderId="0" xfId="1" applyNumberFormat="1" applyFont="1" applyFill="1" applyAlignment="1" applyProtection="1">
      <alignment horizontal="right" vertical="center"/>
    </xf>
    <xf numFmtId="0" fontId="3" fillId="3" borderId="0" xfId="1" applyFont="1" applyFill="1" applyAlignment="1" applyProtection="1">
      <alignment vertical="center" wrapText="1"/>
    </xf>
    <xf numFmtId="0" fontId="3" fillId="3" borderId="0" xfId="1" applyFont="1" applyFill="1" applyAlignment="1" applyProtection="1">
      <alignment vertical="center"/>
    </xf>
    <xf numFmtId="0" fontId="20" fillId="5" borderId="0" xfId="1" applyFont="1" applyFill="1" applyAlignment="1">
      <alignment vertical="center"/>
    </xf>
    <xf numFmtId="3" fontId="3" fillId="8" borderId="0" xfId="1" applyNumberFormat="1" applyFont="1" applyFill="1" applyBorder="1" applyAlignment="1" applyProtection="1">
      <alignment horizontal="right"/>
    </xf>
    <xf numFmtId="164" fontId="3" fillId="8" borderId="0" xfId="1" applyNumberFormat="1" applyFont="1" applyFill="1" applyBorder="1" applyAlignment="1" applyProtection="1">
      <alignment horizontal="left" wrapText="1"/>
    </xf>
    <xf numFmtId="0" fontId="69" fillId="3" borderId="0" xfId="1" applyFont="1" applyFill="1" applyAlignment="1">
      <alignment horizontal="left" vertical="center"/>
    </xf>
    <xf numFmtId="0" fontId="3" fillId="8" borderId="0" xfId="1" applyFont="1" applyFill="1" applyBorder="1" applyAlignment="1" applyProtection="1">
      <alignment vertical="top" wrapText="1"/>
    </xf>
    <xf numFmtId="0" fontId="3" fillId="8" borderId="0" xfId="1" applyFont="1" applyFill="1" applyBorder="1" applyAlignment="1" applyProtection="1">
      <alignment vertical="top"/>
    </xf>
    <xf numFmtId="0" fontId="70" fillId="8" borderId="0" xfId="1" applyFont="1" applyFill="1" applyBorder="1" applyProtection="1"/>
    <xf numFmtId="3" fontId="20" fillId="8" borderId="10" xfId="1" applyNumberFormat="1" applyFont="1" applyFill="1" applyBorder="1" applyAlignment="1" applyProtection="1">
      <alignment horizontal="right" vertical="center"/>
    </xf>
    <xf numFmtId="3" fontId="20" fillId="8" borderId="11" xfId="1" applyNumberFormat="1" applyFont="1" applyFill="1" applyBorder="1" applyAlignment="1" applyProtection="1">
      <alignment horizontal="right" vertical="center"/>
    </xf>
    <xf numFmtId="0" fontId="20" fillId="8" borderId="11" xfId="1" applyFont="1" applyFill="1" applyBorder="1" applyAlignment="1" applyProtection="1">
      <alignment vertical="top" wrapText="1"/>
    </xf>
    <xf numFmtId="0" fontId="20" fillId="8" borderId="11" xfId="1" applyFont="1" applyFill="1" applyBorder="1" applyAlignment="1" applyProtection="1">
      <alignment horizontal="center" vertical="top"/>
    </xf>
    <xf numFmtId="0" fontId="20" fillId="8" borderId="12" xfId="1" applyFont="1" applyFill="1" applyBorder="1" applyAlignment="1" applyProtection="1">
      <alignment horizontal="center"/>
    </xf>
    <xf numFmtId="3" fontId="20" fillId="8" borderId="38" xfId="1" applyNumberFormat="1" applyFont="1" applyFill="1" applyBorder="1" applyAlignment="1" applyProtection="1">
      <alignment horizontal="right" vertical="center"/>
    </xf>
    <xf numFmtId="3" fontId="20" fillId="8" borderId="4" xfId="1" applyNumberFormat="1" applyFont="1" applyFill="1" applyBorder="1" applyAlignment="1" applyProtection="1">
      <alignment horizontal="right" vertical="center"/>
    </xf>
    <xf numFmtId="0" fontId="20" fillId="8" borderId="4" xfId="1" applyFont="1" applyFill="1" applyBorder="1" applyAlignment="1" applyProtection="1">
      <alignment vertical="top" wrapText="1"/>
    </xf>
    <xf numFmtId="0" fontId="20" fillId="8" borderId="4" xfId="1" applyFont="1" applyFill="1" applyBorder="1" applyAlignment="1" applyProtection="1">
      <alignment horizontal="center" vertical="top"/>
    </xf>
    <xf numFmtId="0" fontId="20" fillId="8" borderId="39" xfId="1" applyFont="1" applyFill="1" applyBorder="1" applyAlignment="1" applyProtection="1">
      <alignment horizontal="center"/>
    </xf>
    <xf numFmtId="0" fontId="71" fillId="3" borderId="0" xfId="1" applyFont="1" applyFill="1" applyAlignment="1">
      <alignment horizontal="left" vertical="center"/>
    </xf>
    <xf numFmtId="3" fontId="20" fillId="5" borderId="38" xfId="1" applyNumberFormat="1" applyFont="1" applyFill="1" applyBorder="1" applyAlignment="1" applyProtection="1">
      <alignment horizontal="right" vertical="center"/>
    </xf>
    <xf numFmtId="3" fontId="20" fillId="5" borderId="4" xfId="1" applyNumberFormat="1" applyFont="1" applyFill="1" applyBorder="1" applyAlignment="1" applyProtection="1">
      <alignment horizontal="right" vertical="center"/>
    </xf>
    <xf numFmtId="3" fontId="3" fillId="8" borderId="63" xfId="1" applyNumberFormat="1" applyFont="1" applyFill="1" applyBorder="1" applyAlignment="1" applyProtection="1">
      <alignment horizontal="right" vertical="center"/>
    </xf>
    <xf numFmtId="3" fontId="3" fillId="8" borderId="27" xfId="1" applyNumberFormat="1" applyFont="1" applyFill="1" applyBorder="1" applyAlignment="1" applyProtection="1">
      <alignment horizontal="right" vertical="center"/>
    </xf>
    <xf numFmtId="0" fontId="3" fillId="8" borderId="27" xfId="1" applyFont="1" applyFill="1" applyBorder="1" applyAlignment="1" applyProtection="1">
      <alignment vertical="top" wrapText="1"/>
    </xf>
    <xf numFmtId="0" fontId="72" fillId="8" borderId="27" xfId="1" applyFont="1" applyFill="1" applyBorder="1" applyAlignment="1" applyProtection="1">
      <alignment horizontal="center" vertical="top"/>
    </xf>
    <xf numFmtId="0" fontId="3" fillId="8" borderId="68" xfId="1" applyFont="1" applyFill="1" applyBorder="1" applyAlignment="1" applyProtection="1">
      <alignment horizontal="center"/>
    </xf>
    <xf numFmtId="3" fontId="3" fillId="8" borderId="77" xfId="1" applyNumberFormat="1" applyFont="1" applyFill="1" applyBorder="1" applyAlignment="1" applyProtection="1">
      <alignment horizontal="right" vertical="center"/>
    </xf>
    <xf numFmtId="3" fontId="3" fillId="8" borderId="78" xfId="1" applyNumberFormat="1" applyFont="1" applyFill="1" applyBorder="1" applyAlignment="1" applyProtection="1">
      <alignment horizontal="right" vertical="center"/>
    </xf>
    <xf numFmtId="0" fontId="3" fillId="8" borderId="78" xfId="1" applyFont="1" applyFill="1" applyBorder="1" applyAlignment="1" applyProtection="1">
      <alignment vertical="top" wrapText="1"/>
    </xf>
    <xf numFmtId="0" fontId="72" fillId="8" borderId="78" xfId="1" applyFont="1" applyFill="1" applyBorder="1" applyAlignment="1" applyProtection="1">
      <alignment horizontal="center" vertical="top"/>
    </xf>
    <xf numFmtId="0" fontId="3" fillId="8" borderId="75" xfId="1" applyFont="1" applyFill="1" applyBorder="1" applyAlignment="1" applyProtection="1">
      <alignment horizontal="center"/>
    </xf>
    <xf numFmtId="3" fontId="3" fillId="8" borderId="63" xfId="0" applyNumberFormat="1" applyFont="1" applyFill="1" applyBorder="1" applyAlignment="1" applyProtection="1">
      <alignment horizontal="right" vertical="center"/>
    </xf>
    <xf numFmtId="3" fontId="3" fillId="8" borderId="27" xfId="0" applyNumberFormat="1" applyFont="1" applyFill="1" applyBorder="1" applyAlignment="1" applyProtection="1">
      <alignment horizontal="right" vertical="center"/>
    </xf>
    <xf numFmtId="3" fontId="3" fillId="8" borderId="77" xfId="0" applyNumberFormat="1" applyFont="1" applyFill="1" applyBorder="1" applyAlignment="1" applyProtection="1">
      <alignment horizontal="right" vertical="center"/>
    </xf>
    <xf numFmtId="3" fontId="3" fillId="8" borderId="78" xfId="0" applyNumberFormat="1" applyFont="1" applyFill="1" applyBorder="1" applyAlignment="1" applyProtection="1">
      <alignment horizontal="right" vertical="center"/>
    </xf>
    <xf numFmtId="3" fontId="20" fillId="8" borderId="38" xfId="0" applyNumberFormat="1" applyFont="1" applyFill="1" applyBorder="1" applyAlignment="1" applyProtection="1">
      <alignment horizontal="right" vertical="center"/>
    </xf>
    <xf numFmtId="3" fontId="20" fillId="8" borderId="4" xfId="0" applyNumberFormat="1" applyFont="1" applyFill="1" applyBorder="1" applyAlignment="1" applyProtection="1">
      <alignment horizontal="right" vertical="center"/>
    </xf>
    <xf numFmtId="3" fontId="3" fillId="8" borderId="43" xfId="1" applyNumberFormat="1" applyFont="1" applyFill="1" applyBorder="1" applyAlignment="1" applyProtection="1">
      <alignment horizontal="right" vertical="center"/>
    </xf>
    <xf numFmtId="3" fontId="3" fillId="8" borderId="44" xfId="1" applyNumberFormat="1" applyFont="1" applyFill="1" applyBorder="1" applyAlignment="1" applyProtection="1">
      <alignment horizontal="right" vertical="center"/>
    </xf>
    <xf numFmtId="0" fontId="3" fillId="8" borderId="44" xfId="1" applyFont="1" applyFill="1" applyBorder="1" applyAlignment="1" applyProtection="1">
      <alignment vertical="top" wrapText="1"/>
    </xf>
    <xf numFmtId="0" fontId="72" fillId="8" borderId="44" xfId="1" applyFont="1" applyFill="1" applyBorder="1" applyAlignment="1" applyProtection="1">
      <alignment horizontal="center" vertical="top"/>
    </xf>
    <xf numFmtId="3" fontId="3" fillId="8" borderId="33" xfId="1" applyNumberFormat="1" applyFont="1" applyFill="1" applyBorder="1" applyAlignment="1" applyProtection="1">
      <alignment horizontal="right" vertical="center"/>
    </xf>
    <xf numFmtId="3" fontId="3" fillId="8" borderId="34" xfId="1" applyNumberFormat="1" applyFont="1" applyFill="1" applyBorder="1" applyAlignment="1" applyProtection="1">
      <alignment horizontal="right" vertical="center"/>
    </xf>
    <xf numFmtId="0" fontId="3" fillId="8" borderId="34" xfId="1" applyFont="1" applyFill="1" applyBorder="1" applyAlignment="1" applyProtection="1">
      <alignment vertical="top" wrapText="1"/>
    </xf>
    <xf numFmtId="0" fontId="72" fillId="8" borderId="34" xfId="1" applyFont="1" applyFill="1" applyBorder="1" applyAlignment="1" applyProtection="1">
      <alignment horizontal="center" vertical="top"/>
    </xf>
    <xf numFmtId="0" fontId="3" fillId="8" borderId="64" xfId="1" applyFont="1" applyFill="1" applyBorder="1" applyAlignment="1" applyProtection="1">
      <alignment horizontal="center"/>
    </xf>
    <xf numFmtId="3" fontId="73" fillId="7" borderId="91" xfId="1" applyNumberFormat="1" applyFont="1" applyFill="1" applyBorder="1" applyAlignment="1" applyProtection="1">
      <alignment horizontal="center" vertical="center"/>
    </xf>
    <xf numFmtId="3" fontId="73" fillId="7" borderId="92" xfId="1" applyNumberFormat="1" applyFont="1" applyFill="1" applyBorder="1" applyAlignment="1" applyProtection="1">
      <alignment horizontal="center" vertical="center"/>
    </xf>
    <xf numFmtId="0" fontId="73" fillId="7" borderId="92" xfId="1" applyFont="1" applyFill="1" applyBorder="1" applyAlignment="1" applyProtection="1">
      <alignment horizontal="center" vertical="center" wrapText="1"/>
    </xf>
    <xf numFmtId="0" fontId="73" fillId="7" borderId="92" xfId="1" applyFont="1" applyFill="1" applyBorder="1" applyAlignment="1" applyProtection="1">
      <alignment horizontal="center" vertical="center"/>
    </xf>
    <xf numFmtId="0" fontId="73" fillId="7" borderId="94" xfId="1" applyFont="1" applyFill="1" applyBorder="1" applyAlignment="1" applyProtection="1">
      <alignment horizontal="center" vertical="center"/>
    </xf>
    <xf numFmtId="0" fontId="20" fillId="8" borderId="0" xfId="1" applyFont="1" applyFill="1" applyAlignment="1" applyProtection="1">
      <alignment horizontal="center" vertical="center" wrapText="1"/>
    </xf>
    <xf numFmtId="0" fontId="3" fillId="8" borderId="0" xfId="1" applyFont="1" applyFill="1" applyAlignment="1" applyProtection="1">
      <alignment horizontal="center" vertical="center"/>
    </xf>
    <xf numFmtId="0" fontId="3" fillId="8" borderId="0" xfId="1" applyFont="1" applyFill="1" applyAlignment="1" applyProtection="1">
      <alignment horizontal="left" vertical="center"/>
    </xf>
    <xf numFmtId="0" fontId="47" fillId="7" borderId="4" xfId="0" applyNumberFormat="1" applyFont="1" applyFill="1" applyBorder="1" applyAlignment="1" applyProtection="1">
      <alignment horizontal="center" vertical="center"/>
    </xf>
    <xf numFmtId="0" fontId="20" fillId="8" borderId="0" xfId="0" applyFont="1" applyFill="1" applyAlignment="1" applyProtection="1">
      <alignment horizontal="right" wrapText="1"/>
    </xf>
    <xf numFmtId="0" fontId="20" fillId="8" borderId="0" xfId="1" quotePrefix="1" applyFont="1" applyFill="1" applyAlignment="1" applyProtection="1">
      <alignment vertical="center"/>
    </xf>
    <xf numFmtId="0" fontId="20" fillId="0" borderId="0" xfId="1" applyFont="1" applyAlignment="1" applyProtection="1">
      <alignment horizontal="center" vertical="center"/>
    </xf>
    <xf numFmtId="168" fontId="75" fillId="7" borderId="1" xfId="1" applyNumberFormat="1" applyFont="1" applyFill="1" applyBorder="1" applyAlignment="1" applyProtection="1">
      <alignment horizontal="center" vertical="center"/>
    </xf>
    <xf numFmtId="0" fontId="3" fillId="3" borderId="0" xfId="1" applyFont="1" applyFill="1" applyBorder="1" applyAlignment="1" applyProtection="1">
      <alignment vertical="center" wrapText="1"/>
    </xf>
    <xf numFmtId="0" fontId="3" fillId="3" borderId="0" xfId="1" applyFont="1" applyFill="1" applyBorder="1" applyAlignment="1" applyProtection="1">
      <alignment vertical="center"/>
    </xf>
    <xf numFmtId="0" fontId="24" fillId="8" borderId="0" xfId="5" applyFont="1" applyFill="1" applyBorder="1" applyAlignment="1" applyProtection="1">
      <alignment horizontal="center" vertical="center"/>
    </xf>
    <xf numFmtId="0" fontId="24" fillId="8" borderId="0" xfId="5" quotePrefix="1" applyFont="1" applyFill="1" applyBorder="1" applyAlignment="1" applyProtection="1">
      <alignment horizontal="right" vertical="center"/>
    </xf>
    <xf numFmtId="3" fontId="61" fillId="10" borderId="10" xfId="1" applyNumberFormat="1" applyFont="1" applyFill="1" applyBorder="1" applyAlignment="1" applyProtection="1">
      <alignment horizontal="right" vertical="center"/>
    </xf>
    <xf numFmtId="3" fontId="61" fillId="10" borderId="11" xfId="1" applyNumberFormat="1" applyFont="1" applyFill="1" applyBorder="1" applyAlignment="1" applyProtection="1">
      <alignment horizontal="right" vertical="center"/>
    </xf>
    <xf numFmtId="3" fontId="61" fillId="10" borderId="12" xfId="1" applyNumberFormat="1" applyFont="1" applyFill="1" applyBorder="1" applyAlignment="1" applyProtection="1">
      <alignment horizontal="right" vertical="center"/>
    </xf>
    <xf numFmtId="3" fontId="73" fillId="10" borderId="14" xfId="1" applyNumberFormat="1" applyFont="1" applyFill="1" applyBorder="1" applyAlignment="1" applyProtection="1">
      <alignment horizontal="right" vertical="center"/>
    </xf>
    <xf numFmtId="3" fontId="73" fillId="10" borderId="13" xfId="1" applyNumberFormat="1" applyFont="1" applyFill="1" applyBorder="1" applyAlignment="1" applyProtection="1">
      <alignment horizontal="right" vertical="center"/>
    </xf>
    <xf numFmtId="0" fontId="73" fillId="10" borderId="10" xfId="6" applyFont="1" applyFill="1" applyBorder="1" applyAlignment="1" applyProtection="1">
      <alignment horizontal="center" vertical="center" wrapText="1"/>
    </xf>
    <xf numFmtId="0" fontId="74" fillId="10" borderId="11" xfId="5" applyFont="1" applyFill="1" applyBorder="1" applyAlignment="1" applyProtection="1">
      <alignment horizontal="right" vertical="center"/>
    </xf>
    <xf numFmtId="171" fontId="77" fillId="10" borderId="12" xfId="5" applyNumberFormat="1" applyFont="1" applyFill="1" applyBorder="1" applyAlignment="1" applyProtection="1">
      <alignment horizontal="right" vertical="center"/>
    </xf>
    <xf numFmtId="0" fontId="78" fillId="3" borderId="0" xfId="1" applyFont="1" applyFill="1" applyAlignment="1">
      <alignment horizontal="left" vertical="center"/>
    </xf>
    <xf numFmtId="3" fontId="24" fillId="8" borderId="0" xfId="1" applyNumberFormat="1" applyFont="1" applyFill="1" applyBorder="1" applyAlignment="1" applyProtection="1">
      <alignment horizontal="right" vertical="center"/>
    </xf>
    <xf numFmtId="0" fontId="24" fillId="8" borderId="0" xfId="1" applyFont="1" applyFill="1" applyBorder="1" applyAlignment="1" applyProtection="1">
      <alignment vertical="center" wrapText="1"/>
    </xf>
    <xf numFmtId="171" fontId="24" fillId="8" borderId="21" xfId="5" quotePrefix="1" applyNumberFormat="1" applyFont="1" applyFill="1" applyBorder="1" applyAlignment="1" applyProtection="1">
      <alignment horizontal="right" vertical="center"/>
    </xf>
    <xf numFmtId="0" fontId="3" fillId="2" borderId="0" xfId="1" applyFont="1" applyFill="1"/>
    <xf numFmtId="0" fontId="24" fillId="8" borderId="6" xfId="1" applyFont="1" applyFill="1" applyBorder="1" applyAlignment="1" applyProtection="1">
      <alignment vertical="center"/>
    </xf>
    <xf numFmtId="171" fontId="24" fillId="8" borderId="101" xfId="5" quotePrefix="1" applyNumberFormat="1" applyFont="1" applyFill="1" applyBorder="1" applyAlignment="1" applyProtection="1">
      <alignment horizontal="right" vertical="center"/>
    </xf>
    <xf numFmtId="164" fontId="3" fillId="2" borderId="0" xfId="5" applyNumberFormat="1" applyFont="1" applyFill="1"/>
    <xf numFmtId="3" fontId="50" fillId="7" borderId="38" xfId="1" applyNumberFormat="1" applyFont="1" applyFill="1" applyBorder="1" applyAlignment="1" applyProtection="1">
      <alignment horizontal="right" vertical="center"/>
    </xf>
    <xf numFmtId="3" fontId="50" fillId="7" borderId="4" xfId="1" applyNumberFormat="1" applyFont="1" applyFill="1" applyBorder="1" applyAlignment="1" applyProtection="1">
      <alignment horizontal="right" vertical="center"/>
    </xf>
    <xf numFmtId="3" fontId="50" fillId="7" borderId="39" xfId="1" applyNumberFormat="1" applyFont="1" applyFill="1" applyBorder="1" applyAlignment="1" applyProtection="1">
      <alignment horizontal="right" vertical="center"/>
    </xf>
    <xf numFmtId="3" fontId="79" fillId="7" borderId="40" xfId="1" applyNumberFormat="1" applyFont="1" applyFill="1" applyBorder="1" applyAlignment="1" applyProtection="1">
      <alignment horizontal="right" vertical="center"/>
    </xf>
    <xf numFmtId="3" fontId="79" fillId="7" borderId="41" xfId="1" applyNumberFormat="1" applyFont="1" applyFill="1" applyBorder="1" applyAlignment="1" applyProtection="1">
      <alignment horizontal="right" vertical="center"/>
    </xf>
    <xf numFmtId="0" fontId="79" fillId="7" borderId="2" xfId="1" applyFont="1" applyFill="1" applyBorder="1" applyAlignment="1" applyProtection="1">
      <alignment horizontal="left" vertical="center"/>
    </xf>
    <xf numFmtId="0" fontId="79" fillId="7" borderId="3" xfId="1" applyFont="1" applyFill="1" applyBorder="1" applyAlignment="1" applyProtection="1">
      <alignment horizontal="left" vertical="center"/>
    </xf>
    <xf numFmtId="171" fontId="79" fillId="7" borderId="42" xfId="5" applyNumberFormat="1" applyFont="1" applyFill="1" applyBorder="1" applyAlignment="1" applyProtection="1">
      <alignment horizontal="right"/>
    </xf>
    <xf numFmtId="164" fontId="3" fillId="2" borderId="0" xfId="5" applyNumberFormat="1" applyFont="1" applyFill="1" applyProtection="1">
      <protection locked="0"/>
    </xf>
    <xf numFmtId="164" fontId="24" fillId="2" borderId="0" xfId="5" applyNumberFormat="1" applyFont="1" applyFill="1"/>
    <xf numFmtId="164" fontId="24" fillId="2" borderId="0" xfId="5" applyNumberFormat="1" applyFont="1" applyFill="1" applyBorder="1"/>
    <xf numFmtId="164" fontId="3" fillId="2" borderId="0" xfId="5" applyNumberFormat="1" applyFont="1" applyFill="1" applyBorder="1"/>
    <xf numFmtId="3" fontId="22" fillId="8" borderId="16" xfId="1" applyNumberFormat="1" applyFont="1" applyFill="1" applyBorder="1" applyAlignment="1" applyProtection="1">
      <alignment horizontal="right" vertical="center"/>
    </xf>
    <xf numFmtId="3" fontId="22" fillId="8" borderId="17" xfId="1" applyNumberFormat="1" applyFont="1" applyFill="1" applyBorder="1" applyAlignment="1" applyProtection="1">
      <alignment horizontal="right" vertical="center"/>
    </xf>
    <xf numFmtId="3" fontId="22" fillId="8" borderId="18" xfId="1" applyNumberFormat="1" applyFont="1" applyFill="1" applyBorder="1" applyAlignment="1" applyProtection="1">
      <alignment horizontal="right" vertical="center"/>
    </xf>
    <xf numFmtId="3" fontId="24" fillId="8" borderId="102" xfId="1" applyNumberFormat="1" applyFont="1" applyFill="1" applyBorder="1" applyAlignment="1" applyProtection="1">
      <alignment horizontal="right" vertical="center"/>
    </xf>
    <xf numFmtId="3" fontId="24" fillId="8" borderId="19" xfId="1" applyNumberFormat="1" applyFont="1" applyFill="1" applyBorder="1" applyAlignment="1" applyProtection="1">
      <alignment horizontal="right" vertical="center"/>
    </xf>
    <xf numFmtId="0" fontId="80" fillId="8" borderId="20" xfId="5" applyFont="1" applyFill="1" applyBorder="1" applyProtection="1"/>
    <xf numFmtId="166" fontId="80" fillId="8" borderId="17" xfId="5" quotePrefix="1" applyNumberFormat="1" applyFont="1" applyFill="1" applyBorder="1" applyAlignment="1" applyProtection="1">
      <alignment horizontal="right" vertical="center"/>
    </xf>
    <xf numFmtId="0" fontId="24" fillId="8" borderId="21" xfId="5" quotePrefix="1" applyFont="1" applyFill="1" applyBorder="1" applyAlignment="1" applyProtection="1">
      <alignment horizontal="right" vertical="center"/>
    </xf>
    <xf numFmtId="0" fontId="27" fillId="2" borderId="0" xfId="1" applyFont="1" applyFill="1"/>
    <xf numFmtId="3" fontId="22" fillId="8" borderId="63" xfId="1" applyNumberFormat="1" applyFont="1" applyFill="1" applyBorder="1" applyAlignment="1" applyProtection="1">
      <alignment horizontal="right" vertical="center"/>
    </xf>
    <xf numFmtId="3" fontId="22" fillId="8" borderId="27" xfId="1" applyNumberFormat="1" applyFont="1" applyFill="1" applyBorder="1" applyAlignment="1" applyProtection="1">
      <alignment horizontal="right" vertical="center"/>
    </xf>
    <xf numFmtId="3" fontId="22" fillId="8" borderId="24" xfId="1" applyNumberFormat="1" applyFont="1" applyFill="1" applyBorder="1" applyAlignment="1" applyProtection="1">
      <alignment horizontal="right" vertical="center"/>
    </xf>
    <xf numFmtId="3" fontId="24" fillId="8" borderId="103" xfId="1" applyNumberFormat="1" applyFont="1" applyFill="1" applyBorder="1" applyAlignment="1" applyProtection="1">
      <alignment horizontal="right" vertical="center"/>
    </xf>
    <xf numFmtId="3" fontId="24" fillId="8" borderId="25" xfId="1" applyNumberFormat="1" applyFont="1" applyFill="1" applyBorder="1" applyAlignment="1" applyProtection="1">
      <alignment horizontal="right" vertical="center"/>
    </xf>
    <xf numFmtId="0" fontId="3" fillId="8" borderId="26" xfId="5" applyFont="1" applyFill="1" applyBorder="1" applyAlignment="1" applyProtection="1">
      <alignment vertical="top" wrapText="1"/>
    </xf>
    <xf numFmtId="166" fontId="23" fillId="8" borderId="27" xfId="5" quotePrefix="1" applyNumberFormat="1" applyFont="1" applyFill="1" applyBorder="1" applyAlignment="1" applyProtection="1">
      <alignment horizontal="right" vertical="top"/>
    </xf>
    <xf numFmtId="164" fontId="3" fillId="8" borderId="21" xfId="5" applyNumberFormat="1" applyFont="1" applyFill="1" applyBorder="1" applyAlignment="1" applyProtection="1">
      <alignment horizontal="right"/>
    </xf>
    <xf numFmtId="3" fontId="22" fillId="8" borderId="33" xfId="1" applyNumberFormat="1" applyFont="1" applyFill="1" applyBorder="1" applyAlignment="1" applyProtection="1">
      <alignment horizontal="right" vertical="center"/>
    </xf>
    <xf numFmtId="3" fontId="22" fillId="8" borderId="34" xfId="1" applyNumberFormat="1" applyFont="1" applyFill="1" applyBorder="1" applyAlignment="1" applyProtection="1">
      <alignment horizontal="right" vertical="center"/>
    </xf>
    <xf numFmtId="3" fontId="22" fillId="8" borderId="35" xfId="1" applyNumberFormat="1" applyFont="1" applyFill="1" applyBorder="1" applyAlignment="1" applyProtection="1">
      <alignment horizontal="right" vertical="center"/>
    </xf>
    <xf numFmtId="3" fontId="24" fillId="8" borderId="104" xfId="1" applyNumberFormat="1" applyFont="1" applyFill="1" applyBorder="1" applyAlignment="1" applyProtection="1">
      <alignment horizontal="right" vertical="center"/>
    </xf>
    <xf numFmtId="3" fontId="24" fillId="8" borderId="36" xfId="1" applyNumberFormat="1" applyFont="1" applyFill="1" applyBorder="1" applyAlignment="1" applyProtection="1">
      <alignment horizontal="right" vertical="center"/>
    </xf>
    <xf numFmtId="0" fontId="3" fillId="8" borderId="37" xfId="5" applyFont="1" applyFill="1" applyBorder="1" applyAlignment="1" applyProtection="1">
      <alignment vertical="top" wrapText="1"/>
    </xf>
    <xf numFmtId="166" fontId="23" fillId="8" borderId="34" xfId="5" quotePrefix="1" applyNumberFormat="1" applyFont="1" applyFill="1" applyBorder="1" applyAlignment="1" applyProtection="1">
      <alignment horizontal="right" vertical="top"/>
    </xf>
    <xf numFmtId="3" fontId="61" fillId="7" borderId="38" xfId="1" applyNumberFormat="1" applyFont="1" applyFill="1" applyBorder="1" applyAlignment="1" applyProtection="1">
      <alignment horizontal="right" vertical="center"/>
    </xf>
    <xf numFmtId="3" fontId="61" fillId="7" borderId="4" xfId="1" applyNumberFormat="1" applyFont="1" applyFill="1" applyBorder="1" applyAlignment="1" applyProtection="1">
      <alignment horizontal="right" vertical="center"/>
    </xf>
    <xf numFmtId="3" fontId="61" fillId="7" borderId="39" xfId="1" applyNumberFormat="1" applyFont="1" applyFill="1" applyBorder="1" applyAlignment="1" applyProtection="1">
      <alignment horizontal="right" vertical="center"/>
    </xf>
    <xf numFmtId="0" fontId="82" fillId="7" borderId="2" xfId="1" applyFont="1" applyFill="1" applyBorder="1" applyAlignment="1" applyProtection="1">
      <alignment wrapText="1"/>
    </xf>
    <xf numFmtId="0" fontId="79" fillId="7" borderId="2" xfId="1" applyFont="1" applyFill="1" applyBorder="1" applyAlignment="1" applyProtection="1">
      <alignment wrapText="1"/>
    </xf>
    <xf numFmtId="166" fontId="79" fillId="7" borderId="42" xfId="5" quotePrefix="1" applyNumberFormat="1" applyFont="1" applyFill="1" applyBorder="1" applyAlignment="1" applyProtection="1">
      <alignment horizontal="right"/>
    </xf>
    <xf numFmtId="3" fontId="22" fillId="8" borderId="43" xfId="1" applyNumberFormat="1" applyFont="1" applyFill="1" applyBorder="1" applyAlignment="1" applyProtection="1">
      <alignment horizontal="right" vertical="center"/>
    </xf>
    <xf numFmtId="3" fontId="22" fillId="8" borderId="44" xfId="1" applyNumberFormat="1" applyFont="1" applyFill="1" applyBorder="1" applyAlignment="1" applyProtection="1">
      <alignment horizontal="right" vertical="center"/>
    </xf>
    <xf numFmtId="3" fontId="22" fillId="8" borderId="45" xfId="1" applyNumberFormat="1" applyFont="1" applyFill="1" applyBorder="1" applyAlignment="1" applyProtection="1">
      <alignment horizontal="right" vertical="center"/>
    </xf>
    <xf numFmtId="3" fontId="24" fillId="8" borderId="97" xfId="1" applyNumberFormat="1" applyFont="1" applyFill="1" applyBorder="1" applyAlignment="1" applyProtection="1">
      <alignment horizontal="right" vertical="center"/>
    </xf>
    <xf numFmtId="3" fontId="24" fillId="8" borderId="46" xfId="1" applyNumberFormat="1" applyFont="1" applyFill="1" applyBorder="1" applyAlignment="1" applyProtection="1">
      <alignment horizontal="right" vertical="center"/>
    </xf>
    <xf numFmtId="0" fontId="3" fillId="8" borderId="47" xfId="5" applyFont="1" applyFill="1" applyBorder="1" applyAlignment="1" applyProtection="1">
      <alignment vertical="center" wrapText="1"/>
    </xf>
    <xf numFmtId="166" fontId="23" fillId="8" borderId="44" xfId="5" quotePrefix="1" applyNumberFormat="1" applyFont="1" applyFill="1" applyBorder="1" applyAlignment="1" applyProtection="1">
      <alignment horizontal="right" vertical="center"/>
    </xf>
    <xf numFmtId="164" fontId="3" fillId="8" borderId="21" xfId="5" applyNumberFormat="1" applyFont="1" applyFill="1" applyBorder="1" applyAlignment="1" applyProtection="1">
      <alignment horizontal="right" vertical="center"/>
    </xf>
    <xf numFmtId="3" fontId="22" fillId="8" borderId="28" xfId="1" applyNumberFormat="1" applyFont="1" applyFill="1" applyBorder="1" applyAlignment="1" applyProtection="1">
      <alignment horizontal="right" vertical="center"/>
    </xf>
    <xf numFmtId="3" fontId="22" fillId="8" borderId="29" xfId="1" applyNumberFormat="1" applyFont="1" applyFill="1" applyBorder="1" applyAlignment="1" applyProtection="1">
      <alignment horizontal="right" vertical="center"/>
    </xf>
    <xf numFmtId="3" fontId="22" fillId="8" borderId="30" xfId="1" applyNumberFormat="1" applyFont="1" applyFill="1" applyBorder="1" applyAlignment="1" applyProtection="1">
      <alignment horizontal="right" vertical="center"/>
    </xf>
    <xf numFmtId="3" fontId="24" fillId="8" borderId="72" xfId="1" applyNumberFormat="1" applyFont="1" applyFill="1" applyBorder="1" applyAlignment="1" applyProtection="1">
      <alignment horizontal="right" vertical="center"/>
    </xf>
    <xf numFmtId="3" fontId="24" fillId="8" borderId="31" xfId="1" applyNumberFormat="1" applyFont="1" applyFill="1" applyBorder="1" applyAlignment="1" applyProtection="1">
      <alignment horizontal="right" vertical="center"/>
    </xf>
    <xf numFmtId="0" fontId="3" fillId="8" borderId="32" xfId="5" applyFont="1" applyFill="1" applyBorder="1" applyAlignment="1" applyProtection="1">
      <alignment horizontal="left" vertical="center" wrapText="1"/>
    </xf>
    <xf numFmtId="166" fontId="23" fillId="8" borderId="29" xfId="5" quotePrefix="1" applyNumberFormat="1" applyFont="1" applyFill="1" applyBorder="1" applyAlignment="1" applyProtection="1">
      <alignment horizontal="right" vertical="center"/>
    </xf>
    <xf numFmtId="0" fontId="3" fillId="8" borderId="32" xfId="5" applyFont="1" applyFill="1" applyBorder="1" applyAlignment="1" applyProtection="1">
      <alignment vertical="center" wrapText="1"/>
    </xf>
    <xf numFmtId="0" fontId="3" fillId="8" borderId="37" xfId="5" applyFont="1" applyFill="1" applyBorder="1" applyAlignment="1" applyProtection="1">
      <alignment vertical="center" wrapText="1"/>
    </xf>
    <xf numFmtId="166" fontId="23" fillId="8" borderId="34" xfId="5" quotePrefix="1" applyNumberFormat="1" applyFont="1" applyFill="1" applyBorder="1" applyAlignment="1" applyProtection="1">
      <alignment horizontal="right" vertical="center"/>
    </xf>
    <xf numFmtId="166" fontId="79" fillId="7" borderId="42" xfId="5" quotePrefix="1" applyNumberFormat="1" applyFont="1" applyFill="1" applyBorder="1" applyAlignment="1" applyProtection="1">
      <alignment horizontal="right" vertical="center"/>
    </xf>
    <xf numFmtId="0" fontId="79" fillId="7" borderId="2" xfId="1" applyFont="1" applyFill="1" applyBorder="1" applyAlignment="1" applyProtection="1">
      <alignment horizontal="left"/>
    </xf>
    <xf numFmtId="0" fontId="3" fillId="8" borderId="47" xfId="5" applyFont="1" applyFill="1" applyBorder="1" applyAlignment="1" applyProtection="1">
      <alignment vertical="top" wrapText="1"/>
    </xf>
    <xf numFmtId="166" fontId="23" fillId="8" borderId="44" xfId="5" quotePrefix="1" applyNumberFormat="1" applyFont="1" applyFill="1" applyBorder="1" applyAlignment="1" applyProtection="1">
      <alignment horizontal="right" vertical="top"/>
    </xf>
    <xf numFmtId="0" fontId="3" fillId="8" borderId="32" xfId="5" applyFont="1" applyFill="1" applyBorder="1" applyAlignment="1" applyProtection="1">
      <alignment vertical="top" wrapText="1"/>
    </xf>
    <xf numFmtId="166" fontId="23" fillId="8" borderId="29" xfId="5" quotePrefix="1" applyNumberFormat="1" applyFont="1" applyFill="1" applyBorder="1" applyAlignment="1" applyProtection="1">
      <alignment horizontal="right" vertical="top"/>
    </xf>
    <xf numFmtId="0" fontId="26" fillId="8" borderId="47" xfId="5" applyFont="1" applyFill="1" applyBorder="1" applyAlignment="1" applyProtection="1">
      <alignment vertical="center" wrapText="1"/>
    </xf>
    <xf numFmtId="0" fontId="26" fillId="8" borderId="37" xfId="5" applyFont="1" applyFill="1" applyBorder="1" applyAlignment="1" applyProtection="1">
      <alignment vertical="center" wrapText="1"/>
    </xf>
    <xf numFmtId="0" fontId="82" fillId="7" borderId="2" xfId="1" applyFont="1" applyFill="1" applyBorder="1" applyAlignment="1" applyProtection="1">
      <alignment vertical="center" wrapText="1"/>
    </xf>
    <xf numFmtId="0" fontId="79" fillId="7" borderId="2" xfId="1" applyFont="1" applyFill="1" applyBorder="1" applyAlignment="1" applyProtection="1">
      <alignment vertical="center" wrapText="1"/>
    </xf>
    <xf numFmtId="0" fontId="33" fillId="8" borderId="47" xfId="5" applyFont="1" applyFill="1" applyBorder="1" applyAlignment="1" applyProtection="1">
      <alignment horizontal="left" vertical="center" wrapText="1"/>
    </xf>
    <xf numFmtId="0" fontId="3" fillId="8" borderId="37" xfId="5" applyFont="1" applyFill="1" applyBorder="1" applyAlignment="1" applyProtection="1">
      <alignment horizontal="left" vertical="center" wrapText="1"/>
    </xf>
    <xf numFmtId="0" fontId="27" fillId="9" borderId="0" xfId="1" applyNumberFormat="1" applyFont="1" applyFill="1" applyAlignment="1">
      <alignment horizontal="right"/>
    </xf>
    <xf numFmtId="0" fontId="22" fillId="8" borderId="47" xfId="1" applyFont="1" applyFill="1" applyBorder="1" applyAlignment="1" applyProtection="1">
      <alignment vertical="center" wrapText="1"/>
    </xf>
    <xf numFmtId="166" fontId="24" fillId="8" borderId="21" xfId="5" quotePrefix="1" applyNumberFormat="1" applyFont="1" applyFill="1" applyBorder="1" applyAlignment="1" applyProtection="1">
      <alignment horizontal="right" vertical="center"/>
    </xf>
    <xf numFmtId="0" fontId="22" fillId="8" borderId="32" xfId="1" applyFont="1" applyFill="1" applyBorder="1" applyAlignment="1" applyProtection="1">
      <alignment vertical="center" wrapText="1"/>
    </xf>
    <xf numFmtId="0" fontId="3" fillId="9" borderId="0" xfId="1" applyFont="1" applyFill="1" applyAlignment="1">
      <alignment vertical="center"/>
    </xf>
    <xf numFmtId="0" fontId="22" fillId="8" borderId="37" xfId="1" applyFont="1" applyFill="1" applyBorder="1" applyAlignment="1" applyProtection="1">
      <alignment vertical="center" wrapText="1"/>
    </xf>
    <xf numFmtId="0" fontId="79" fillId="7" borderId="2" xfId="1" applyFont="1" applyFill="1" applyBorder="1" applyAlignment="1" applyProtection="1">
      <alignment vertical="center" wrapText="1"/>
    </xf>
    <xf numFmtId="0" fontId="79" fillId="7" borderId="2" xfId="1" applyFont="1" applyFill="1" applyBorder="1" applyAlignment="1" applyProtection="1">
      <alignment vertical="center"/>
    </xf>
    <xf numFmtId="0" fontId="27" fillId="7" borderId="0" xfId="1" applyFont="1" applyFill="1" applyAlignment="1">
      <alignment vertical="center"/>
    </xf>
    <xf numFmtId="0" fontId="26" fillId="8" borderId="97" xfId="5" applyFont="1" applyFill="1" applyBorder="1" applyAlignment="1" applyProtection="1">
      <alignment horizontal="left" vertical="center" wrapText="1"/>
    </xf>
    <xf numFmtId="3" fontId="22" fillId="8" borderId="48" xfId="1" applyNumberFormat="1" applyFont="1" applyFill="1" applyBorder="1" applyAlignment="1" applyProtection="1">
      <alignment horizontal="right" vertical="center"/>
    </xf>
    <xf numFmtId="3" fontId="22" fillId="8" borderId="49" xfId="1" applyNumberFormat="1" applyFont="1" applyFill="1" applyBorder="1" applyAlignment="1" applyProtection="1">
      <alignment horizontal="right" vertical="center"/>
    </xf>
    <xf numFmtId="3" fontId="22" fillId="8" borderId="50" xfId="1" applyNumberFormat="1" applyFont="1" applyFill="1" applyBorder="1" applyAlignment="1" applyProtection="1">
      <alignment horizontal="right" vertical="center"/>
    </xf>
    <xf numFmtId="3" fontId="24" fillId="8" borderId="105" xfId="1" applyNumberFormat="1" applyFont="1" applyFill="1" applyBorder="1" applyAlignment="1" applyProtection="1">
      <alignment horizontal="right" vertical="center"/>
    </xf>
    <xf numFmtId="3" fontId="24" fillId="8" borderId="51" xfId="1" applyNumberFormat="1" applyFont="1" applyFill="1" applyBorder="1" applyAlignment="1" applyProtection="1">
      <alignment horizontal="right" vertical="center"/>
    </xf>
    <xf numFmtId="0" fontId="26" fillId="8" borderId="52" xfId="1" applyFont="1" applyFill="1" applyBorder="1" applyAlignment="1" applyProtection="1">
      <alignment vertical="center" wrapText="1"/>
    </xf>
    <xf numFmtId="166" fontId="23" fillId="8" borderId="49" xfId="5" quotePrefix="1" applyNumberFormat="1" applyFont="1" applyFill="1" applyBorder="1" applyAlignment="1" applyProtection="1">
      <alignment horizontal="right" vertical="center"/>
    </xf>
    <xf numFmtId="3" fontId="22" fillId="8" borderId="59" xfId="1" applyNumberFormat="1" applyFont="1" applyFill="1" applyBorder="1" applyAlignment="1" applyProtection="1">
      <alignment horizontal="right" vertical="center"/>
    </xf>
    <xf numFmtId="3" fontId="22" fillId="8" borderId="60" xfId="1" applyNumberFormat="1" applyFont="1" applyFill="1" applyBorder="1" applyAlignment="1" applyProtection="1">
      <alignment horizontal="right" vertical="center"/>
    </xf>
    <xf numFmtId="3" fontId="22" fillId="8" borderId="82" xfId="1" applyNumberFormat="1" applyFont="1" applyFill="1" applyBorder="1" applyAlignment="1" applyProtection="1">
      <alignment horizontal="right" vertical="center"/>
    </xf>
    <xf numFmtId="3" fontId="24" fillId="8" borderId="106" xfId="1" applyNumberFormat="1" applyFont="1" applyFill="1" applyBorder="1" applyAlignment="1" applyProtection="1">
      <alignment horizontal="right" vertical="center"/>
    </xf>
    <xf numFmtId="3" fontId="24" fillId="8" borderId="61" xfId="1" applyNumberFormat="1" applyFont="1" applyFill="1" applyBorder="1" applyAlignment="1" applyProtection="1">
      <alignment horizontal="right" vertical="center"/>
    </xf>
    <xf numFmtId="0" fontId="26" fillId="8" borderId="62" xfId="1" applyFont="1" applyFill="1" applyBorder="1" applyAlignment="1" applyProtection="1">
      <alignment vertical="center" wrapText="1"/>
    </xf>
    <xf numFmtId="166" fontId="23" fillId="8" borderId="60" xfId="5" quotePrefix="1" applyNumberFormat="1" applyFont="1" applyFill="1" applyBorder="1" applyAlignment="1" applyProtection="1">
      <alignment horizontal="right" vertical="center"/>
    </xf>
    <xf numFmtId="0" fontId="24" fillId="8" borderId="21" xfId="5" applyFont="1" applyFill="1" applyBorder="1" applyAlignment="1" applyProtection="1">
      <alignment horizontal="center" vertical="center"/>
    </xf>
    <xf numFmtId="3" fontId="22" fillId="8" borderId="56" xfId="1" applyNumberFormat="1" applyFont="1" applyFill="1" applyBorder="1" applyAlignment="1" applyProtection="1">
      <alignment horizontal="right" vertical="center"/>
    </xf>
    <xf numFmtId="3" fontId="22" fillId="8" borderId="57" xfId="1" applyNumberFormat="1" applyFont="1" applyFill="1" applyBorder="1" applyAlignment="1" applyProtection="1">
      <alignment horizontal="right" vertical="center"/>
    </xf>
    <xf numFmtId="3" fontId="22" fillId="8" borderId="64" xfId="1" applyNumberFormat="1" applyFont="1" applyFill="1" applyBorder="1" applyAlignment="1" applyProtection="1">
      <alignment horizontal="right" vertical="center"/>
    </xf>
    <xf numFmtId="3" fontId="24" fillId="8" borderId="96" xfId="1" applyNumberFormat="1" applyFont="1" applyFill="1" applyBorder="1" applyAlignment="1" applyProtection="1">
      <alignment horizontal="right" vertical="center"/>
    </xf>
    <xf numFmtId="3" fontId="24" fillId="8" borderId="58" xfId="1" applyNumberFormat="1" applyFont="1" applyFill="1" applyBorder="1" applyAlignment="1" applyProtection="1">
      <alignment horizontal="right" vertical="center"/>
    </xf>
    <xf numFmtId="0" fontId="26" fillId="8" borderId="0" xfId="1" applyFont="1" applyFill="1" applyBorder="1" applyAlignment="1" applyProtection="1">
      <alignment vertical="center" wrapText="1"/>
    </xf>
    <xf numFmtId="166" fontId="23" fillId="8" borderId="57" xfId="5" quotePrefix="1" applyNumberFormat="1" applyFont="1" applyFill="1" applyBorder="1" applyAlignment="1" applyProtection="1">
      <alignment horizontal="right" vertical="center"/>
    </xf>
    <xf numFmtId="3" fontId="22" fillId="8" borderId="22" xfId="1" applyNumberFormat="1" applyFont="1" applyFill="1" applyBorder="1" applyAlignment="1" applyProtection="1">
      <alignment horizontal="right" vertical="center"/>
    </xf>
    <xf numFmtId="3" fontId="22" fillId="8" borderId="23" xfId="1" applyNumberFormat="1" applyFont="1" applyFill="1" applyBorder="1" applyAlignment="1" applyProtection="1">
      <alignment horizontal="right" vertical="center"/>
    </xf>
    <xf numFmtId="3" fontId="22" fillId="8" borderId="53" xfId="1" applyNumberFormat="1" applyFont="1" applyFill="1" applyBorder="1" applyAlignment="1" applyProtection="1">
      <alignment horizontal="right" vertical="center"/>
    </xf>
    <xf numFmtId="3" fontId="24" fillId="8" borderId="65" xfId="1" applyNumberFormat="1" applyFont="1" applyFill="1" applyBorder="1" applyAlignment="1" applyProtection="1">
      <alignment horizontal="right" vertical="center"/>
    </xf>
    <xf numFmtId="3" fontId="24" fillId="8" borderId="54" xfId="1" applyNumberFormat="1" applyFont="1" applyFill="1" applyBorder="1" applyAlignment="1" applyProtection="1">
      <alignment horizontal="right" vertical="center"/>
    </xf>
    <xf numFmtId="0" fontId="26" fillId="8" borderId="55" xfId="1" applyFont="1" applyFill="1" applyBorder="1" applyAlignment="1" applyProtection="1">
      <alignment vertical="center" wrapText="1"/>
    </xf>
    <xf numFmtId="166" fontId="23" fillId="8" borderId="23" xfId="5" quotePrefix="1" applyNumberFormat="1" applyFont="1" applyFill="1" applyBorder="1" applyAlignment="1" applyProtection="1">
      <alignment horizontal="right" vertical="center"/>
    </xf>
    <xf numFmtId="0" fontId="26" fillId="8" borderId="37" xfId="1" applyFont="1" applyFill="1" applyBorder="1" applyAlignment="1" applyProtection="1">
      <alignment vertical="center" wrapText="1"/>
    </xf>
    <xf numFmtId="0" fontId="79" fillId="7" borderId="40" xfId="1" applyFont="1" applyFill="1" applyBorder="1" applyAlignment="1" applyProtection="1">
      <alignment horizontal="left" vertical="center"/>
    </xf>
    <xf numFmtId="0" fontId="3" fillId="8" borderId="47" xfId="5" applyFont="1" applyFill="1" applyBorder="1" applyAlignment="1" applyProtection="1">
      <alignment horizontal="left" vertical="center" wrapText="1"/>
    </xf>
    <xf numFmtId="0" fontId="26" fillId="8" borderId="47" xfId="5" applyFont="1" applyFill="1" applyBorder="1" applyAlignment="1" applyProtection="1">
      <alignment horizontal="left" vertical="center" wrapText="1"/>
    </xf>
    <xf numFmtId="0" fontId="26" fillId="8" borderId="32" xfId="5" applyFont="1" applyFill="1" applyBorder="1" applyAlignment="1" applyProtection="1">
      <alignment horizontal="left" vertical="center" wrapText="1"/>
    </xf>
    <xf numFmtId="0" fontId="24" fillId="8" borderId="21" xfId="5" quotePrefix="1" applyFont="1" applyFill="1" applyBorder="1" applyAlignment="1" applyProtection="1">
      <alignment horizontal="center" vertical="center"/>
    </xf>
    <xf numFmtId="0" fontId="26" fillId="8" borderId="37" xfId="5" applyFont="1" applyFill="1" applyBorder="1" applyAlignment="1" applyProtection="1">
      <alignment horizontal="left" vertical="center" wrapText="1"/>
    </xf>
    <xf numFmtId="0" fontId="33" fillId="8" borderId="32" xfId="5" applyFont="1" applyFill="1" applyBorder="1" applyAlignment="1" applyProtection="1">
      <alignment horizontal="left" vertical="center" wrapText="1"/>
    </xf>
    <xf numFmtId="0" fontId="33" fillId="8" borderId="37" xfId="5" applyFont="1" applyFill="1" applyBorder="1" applyAlignment="1" applyProtection="1">
      <alignment horizontal="left" vertical="center" wrapText="1"/>
    </xf>
    <xf numFmtId="0" fontId="3" fillId="8" borderId="52" xfId="5" applyFont="1" applyFill="1" applyBorder="1" applyAlignment="1" applyProtection="1">
      <alignment vertical="center" wrapText="1"/>
    </xf>
    <xf numFmtId="0" fontId="3" fillId="8" borderId="21" xfId="5" applyFont="1" applyFill="1" applyBorder="1" applyAlignment="1" applyProtection="1">
      <alignment horizontal="right" vertical="center"/>
    </xf>
    <xf numFmtId="0" fontId="26" fillId="8" borderId="62" xfId="5" applyFont="1" applyFill="1" applyBorder="1" applyAlignment="1" applyProtection="1">
      <alignment horizontal="left" vertical="center" wrapText="1"/>
    </xf>
    <xf numFmtId="0" fontId="26" fillId="8" borderId="55" xfId="5" applyFont="1" applyFill="1" applyBorder="1" applyAlignment="1" applyProtection="1">
      <alignment horizontal="left" vertical="center" wrapText="1"/>
    </xf>
    <xf numFmtId="0" fontId="3" fillId="8" borderId="52" xfId="5" applyFont="1" applyFill="1" applyBorder="1" applyAlignment="1" applyProtection="1">
      <alignment horizontal="left" vertical="center" wrapText="1"/>
    </xf>
    <xf numFmtId="0" fontId="3" fillId="8" borderId="55" xfId="5" applyFont="1" applyFill="1" applyBorder="1" applyAlignment="1" applyProtection="1">
      <alignment vertical="center" wrapText="1"/>
    </xf>
    <xf numFmtId="0" fontId="3" fillId="8" borderId="26" xfId="5" applyFont="1" applyFill="1" applyBorder="1" applyAlignment="1" applyProtection="1">
      <alignment vertical="center" wrapText="1"/>
    </xf>
    <xf numFmtId="166" fontId="23" fillId="8" borderId="27" xfId="5" quotePrefix="1" applyNumberFormat="1" applyFont="1" applyFill="1" applyBorder="1" applyAlignment="1" applyProtection="1">
      <alignment horizontal="right" vertical="center"/>
    </xf>
    <xf numFmtId="0" fontId="79" fillId="7" borderId="2" xfId="5" applyFont="1" applyFill="1" applyBorder="1" applyAlignment="1" applyProtection="1">
      <alignment horizontal="left" vertical="center"/>
    </xf>
    <xf numFmtId="0" fontId="82" fillId="7" borderId="2" xfId="1" applyFont="1" applyFill="1" applyBorder="1" applyAlignment="1" applyProtection="1">
      <alignment horizontal="left" vertical="center" wrapText="1"/>
    </xf>
    <xf numFmtId="0" fontId="79" fillId="7" borderId="2" xfId="5" quotePrefix="1" applyFont="1" applyFill="1" applyBorder="1" applyAlignment="1" applyProtection="1">
      <alignment horizontal="left" vertical="center" wrapText="1"/>
    </xf>
    <xf numFmtId="0" fontId="83" fillId="8" borderId="47" xfId="5" applyFont="1" applyFill="1" applyBorder="1" applyAlignment="1" applyProtection="1">
      <alignment wrapText="1"/>
    </xf>
    <xf numFmtId="166" fontId="85" fillId="8" borderId="44" xfId="5" quotePrefix="1" applyNumberFormat="1" applyFont="1" applyFill="1" applyBorder="1" applyAlignment="1" applyProtection="1">
      <alignment horizontal="right" vertical="center"/>
    </xf>
    <xf numFmtId="0" fontId="83" fillId="8" borderId="32" xfId="5" applyFont="1" applyFill="1" applyBorder="1" applyAlignment="1" applyProtection="1">
      <alignment wrapText="1"/>
    </xf>
    <xf numFmtId="166" fontId="85" fillId="8" borderId="29" xfId="5" quotePrefix="1" applyNumberFormat="1" applyFont="1" applyFill="1" applyBorder="1" applyAlignment="1" applyProtection="1">
      <alignment horizontal="right"/>
    </xf>
    <xf numFmtId="166" fontId="24" fillId="8" borderId="64" xfId="5" quotePrefix="1" applyNumberFormat="1" applyFont="1" applyFill="1" applyBorder="1" applyAlignment="1" applyProtection="1">
      <alignment horizontal="right" vertical="center"/>
    </xf>
    <xf numFmtId="0" fontId="84" fillId="8" borderId="32" xfId="5" applyFont="1" applyFill="1" applyBorder="1" applyAlignment="1" applyProtection="1">
      <alignment wrapText="1"/>
    </xf>
    <xf numFmtId="0" fontId="83" fillId="8" borderId="37" xfId="5" applyFont="1" applyFill="1" applyBorder="1" applyAlignment="1" applyProtection="1">
      <alignment wrapText="1"/>
    </xf>
    <xf numFmtId="166" fontId="85" fillId="8" borderId="34" xfId="5" quotePrefix="1" applyNumberFormat="1" applyFont="1" applyFill="1" applyBorder="1" applyAlignment="1" applyProtection="1">
      <alignment horizontal="right"/>
    </xf>
    <xf numFmtId="3" fontId="73" fillId="7" borderId="40" xfId="1" applyNumberFormat="1" applyFont="1" applyFill="1" applyBorder="1" applyAlignment="1" applyProtection="1">
      <alignment horizontal="right" vertical="center"/>
    </xf>
    <xf numFmtId="3" fontId="73" fillId="7" borderId="41" xfId="1" applyNumberFormat="1" applyFont="1" applyFill="1" applyBorder="1" applyAlignment="1" applyProtection="1">
      <alignment horizontal="right" vertical="center"/>
    </xf>
    <xf numFmtId="0" fontId="79" fillId="7" borderId="2" xfId="5" quotePrefix="1" applyFont="1" applyFill="1" applyBorder="1" applyAlignment="1" applyProtection="1">
      <alignment horizontal="left" vertical="center"/>
    </xf>
    <xf numFmtId="0" fontId="24" fillId="8" borderId="21" xfId="5" applyFont="1" applyFill="1" applyBorder="1" applyAlignment="1" applyProtection="1">
      <alignment horizontal="right" vertical="center"/>
    </xf>
    <xf numFmtId="0" fontId="3" fillId="2" borderId="0" xfId="1" applyFont="1" applyFill="1" applyBorder="1" applyAlignment="1">
      <alignment vertical="center"/>
    </xf>
    <xf numFmtId="0" fontId="79" fillId="7" borderId="2" xfId="5" applyFont="1" applyFill="1" applyBorder="1" applyAlignment="1" applyProtection="1">
      <alignment vertical="center" wrapText="1"/>
    </xf>
    <xf numFmtId="3" fontId="3" fillId="8" borderId="107" xfId="1" applyNumberFormat="1" applyFont="1" applyFill="1" applyBorder="1" applyAlignment="1" applyProtection="1">
      <alignment horizontal="right" vertical="center"/>
    </xf>
    <xf numFmtId="3" fontId="3" fillId="8" borderId="6" xfId="1" applyNumberFormat="1" applyFont="1" applyFill="1" applyBorder="1" applyAlignment="1" applyProtection="1">
      <alignment horizontal="right" vertical="center"/>
    </xf>
    <xf numFmtId="3" fontId="24" fillId="8" borderId="6" xfId="1" applyNumberFormat="1" applyFont="1" applyFill="1" applyBorder="1" applyAlignment="1" applyProtection="1">
      <alignment horizontal="right" vertical="center"/>
    </xf>
    <xf numFmtId="0" fontId="3" fillId="8" borderId="6" xfId="1" applyFont="1" applyFill="1" applyBorder="1" applyAlignment="1" applyProtection="1">
      <alignment horizontal="center" vertical="center" wrapText="1"/>
    </xf>
    <xf numFmtId="0" fontId="3" fillId="8" borderId="0" xfId="1" applyFont="1" applyFill="1" applyBorder="1" applyAlignment="1" applyProtection="1">
      <alignment horizontal="center" vertical="center" wrapText="1"/>
    </xf>
    <xf numFmtId="0" fontId="3" fillId="8" borderId="21" xfId="1" applyFont="1" applyFill="1" applyBorder="1" applyAlignment="1" applyProtection="1">
      <alignment horizontal="center" vertical="center" wrapText="1"/>
    </xf>
    <xf numFmtId="0" fontId="3" fillId="0" borderId="0" xfId="1" applyFont="1" applyBorder="1" applyAlignment="1">
      <alignment vertical="center"/>
    </xf>
    <xf numFmtId="3" fontId="41" fillId="8" borderId="70" xfId="1" quotePrefix="1" applyNumberFormat="1" applyFont="1" applyFill="1" applyBorder="1" applyAlignment="1" applyProtection="1">
      <alignment horizontal="center" vertical="center"/>
    </xf>
    <xf numFmtId="0" fontId="61" fillId="8" borderId="38" xfId="1" applyFont="1" applyFill="1" applyBorder="1" applyAlignment="1" applyProtection="1">
      <alignment horizontal="left" vertical="center" wrapText="1"/>
    </xf>
    <xf numFmtId="0" fontId="3" fillId="8" borderId="6" xfId="1" applyFont="1" applyFill="1" applyBorder="1" applyAlignment="1" applyProtection="1">
      <alignment horizontal="center" vertical="center"/>
    </xf>
    <xf numFmtId="0" fontId="3" fillId="8" borderId="101" xfId="1" applyFont="1" applyFill="1" applyBorder="1" applyAlignment="1" applyProtection="1">
      <alignment horizontal="left" vertical="center"/>
    </xf>
    <xf numFmtId="1" fontId="73" fillId="7" borderId="38" xfId="1" applyNumberFormat="1" applyFont="1" applyFill="1" applyBorder="1" applyAlignment="1" applyProtection="1">
      <alignment horizontal="center" vertical="center" wrapText="1"/>
    </xf>
    <xf numFmtId="1" fontId="73" fillId="7" borderId="4" xfId="1" applyNumberFormat="1" applyFont="1" applyFill="1" applyBorder="1" applyAlignment="1" applyProtection="1">
      <alignment horizontal="center" vertical="center" wrapText="1"/>
    </xf>
    <xf numFmtId="1" fontId="73" fillId="7" borderId="1" xfId="1" applyNumberFormat="1" applyFont="1" applyFill="1" applyBorder="1" applyAlignment="1" applyProtection="1">
      <alignment horizontal="center" vertical="center" wrapText="1"/>
    </xf>
    <xf numFmtId="1" fontId="73" fillId="7" borderId="39" xfId="1" applyNumberFormat="1" applyFont="1" applyFill="1" applyBorder="1" applyAlignment="1" applyProtection="1">
      <alignment horizontal="center" vertical="center" wrapText="1"/>
    </xf>
    <xf numFmtId="0" fontId="86" fillId="10" borderId="70" xfId="1" applyFont="1" applyFill="1" applyBorder="1" applyAlignment="1" applyProtection="1">
      <alignment horizontal="center" vertical="center"/>
    </xf>
    <xf numFmtId="0" fontId="87" fillId="10" borderId="70" xfId="1" applyFont="1" applyFill="1" applyBorder="1" applyAlignment="1" applyProtection="1">
      <alignment horizontal="center" vertical="center"/>
    </xf>
    <xf numFmtId="0" fontId="6" fillId="0" borderId="108" xfId="5" applyFont="1" applyFill="1" applyBorder="1" applyAlignment="1" applyProtection="1">
      <alignment horizontal="center" vertical="center" wrapText="1"/>
    </xf>
    <xf numFmtId="0" fontId="74" fillId="10" borderId="67" xfId="1" applyFont="1" applyFill="1" applyBorder="1" applyAlignment="1" applyProtection="1">
      <alignment horizontal="center" vertical="center"/>
    </xf>
    <xf numFmtId="0" fontId="74" fillId="10" borderId="71" xfId="1" applyFont="1" applyFill="1" applyBorder="1" applyAlignment="1" applyProtection="1">
      <alignment horizontal="center" vertical="center"/>
    </xf>
    <xf numFmtId="0" fontId="50" fillId="2" borderId="0" xfId="1" applyFont="1" applyFill="1" applyBorder="1" applyAlignment="1">
      <alignment vertical="center"/>
    </xf>
    <xf numFmtId="0" fontId="50" fillId="10" borderId="98" xfId="1" applyFont="1" applyFill="1" applyBorder="1" applyAlignment="1" applyProtection="1">
      <alignment horizontal="center" vertical="center"/>
    </xf>
    <xf numFmtId="0" fontId="88" fillId="10" borderId="99" xfId="0" applyFont="1" applyFill="1" applyBorder="1" applyAlignment="1" applyProtection="1">
      <alignment horizontal="center" vertical="center"/>
    </xf>
    <xf numFmtId="0" fontId="89" fillId="10" borderId="99" xfId="1" applyFont="1" applyFill="1" applyBorder="1" applyAlignment="1" applyProtection="1">
      <alignment horizontal="center" vertical="center"/>
    </xf>
    <xf numFmtId="0" fontId="86" fillId="10" borderId="100" xfId="1" applyFont="1" applyFill="1" applyBorder="1" applyAlignment="1" applyProtection="1">
      <alignment horizontal="center" vertical="center"/>
    </xf>
    <xf numFmtId="0" fontId="86" fillId="10" borderId="86" xfId="1" applyFont="1" applyFill="1" applyBorder="1" applyAlignment="1" applyProtection="1">
      <alignment horizontal="center" vertical="center"/>
    </xf>
    <xf numFmtId="0" fontId="90" fillId="10" borderId="98" xfId="1" applyFont="1" applyFill="1" applyBorder="1" applyAlignment="1" applyProtection="1">
      <alignment horizontal="center" vertical="center" wrapText="1"/>
    </xf>
    <xf numFmtId="0" fontId="50" fillId="10" borderId="99" xfId="1" applyFont="1" applyFill="1" applyBorder="1" applyAlignment="1" applyProtection="1">
      <alignment horizontal="center" vertical="center"/>
    </xf>
    <xf numFmtId="0" fontId="50" fillId="10" borderId="100" xfId="1" applyFont="1" applyFill="1" applyBorder="1" applyAlignment="1" applyProtection="1">
      <alignment vertical="center"/>
    </xf>
    <xf numFmtId="0" fontId="50" fillId="0" borderId="0" xfId="1" applyFont="1" applyBorder="1" applyAlignment="1">
      <alignment vertical="center"/>
    </xf>
    <xf numFmtId="0" fontId="24" fillId="8" borderId="0" xfId="1" quotePrefix="1" applyFont="1" applyFill="1" applyAlignment="1" applyProtection="1">
      <alignment horizontal="right" vertical="center"/>
    </xf>
    <xf numFmtId="3" fontId="24" fillId="8" borderId="0" xfId="1" applyNumberFormat="1" applyFont="1" applyFill="1" applyAlignment="1" applyProtection="1">
      <alignment horizontal="right" vertical="center"/>
    </xf>
    <xf numFmtId="0" fontId="3" fillId="8" borderId="109" xfId="1" applyFont="1" applyFill="1" applyBorder="1" applyAlignment="1" applyProtection="1">
      <alignment vertical="center" wrapText="1"/>
    </xf>
    <xf numFmtId="0" fontId="3" fillId="8" borderId="109" xfId="1" applyFont="1" applyFill="1" applyBorder="1" applyAlignment="1" applyProtection="1">
      <alignment vertical="center"/>
    </xf>
    <xf numFmtId="0" fontId="3" fillId="8" borderId="0" xfId="1" applyFont="1" applyFill="1" applyBorder="1" applyAlignment="1">
      <alignment vertical="center"/>
    </xf>
    <xf numFmtId="0" fontId="20" fillId="0" borderId="0" xfId="0" applyFont="1" applyFill="1" applyBorder="1" applyAlignment="1" applyProtection="1">
      <alignment horizontal="right" wrapText="1"/>
    </xf>
    <xf numFmtId="0" fontId="91" fillId="8" borderId="0" xfId="1" applyFont="1" applyFill="1" applyAlignment="1" applyProtection="1">
      <alignment horizontal="left" vertical="center"/>
    </xf>
    <xf numFmtId="3" fontId="3" fillId="5" borderId="0" xfId="1" applyNumberFormat="1" applyFont="1" applyFill="1" applyAlignment="1" applyProtection="1">
      <alignment horizontal="right" vertical="center"/>
    </xf>
    <xf numFmtId="3" fontId="24" fillId="5" borderId="0" xfId="1" applyNumberFormat="1" applyFont="1" applyFill="1" applyAlignment="1" applyProtection="1">
      <alignment horizontal="right" vertical="center"/>
    </xf>
    <xf numFmtId="0" fontId="3" fillId="5" borderId="0" xfId="1" applyFont="1" applyFill="1" applyAlignment="1" applyProtection="1">
      <alignment vertical="center" wrapText="1"/>
    </xf>
    <xf numFmtId="0" fontId="3" fillId="5" borderId="0" xfId="1" applyFont="1" applyFill="1" applyAlignment="1" applyProtection="1">
      <alignment vertical="center"/>
    </xf>
    <xf numFmtId="0" fontId="3" fillId="8" borderId="0" xfId="5" applyFont="1" applyFill="1" applyBorder="1" applyAlignment="1" applyProtection="1">
      <alignment horizontal="left" vertical="center" wrapText="1"/>
    </xf>
    <xf numFmtId="166" fontId="23" fillId="8" borderId="0" xfId="5" quotePrefix="1" applyNumberFormat="1" applyFont="1" applyFill="1" applyBorder="1" applyAlignment="1" applyProtection="1">
      <alignment horizontal="center" vertical="center"/>
    </xf>
    <xf numFmtId="0" fontId="20" fillId="2" borderId="0" xfId="1" applyFont="1" applyFill="1" applyBorder="1" applyAlignment="1">
      <alignment vertical="center"/>
    </xf>
    <xf numFmtId="0" fontId="20" fillId="2" borderId="0" xfId="1" applyFont="1" applyFill="1" applyAlignment="1">
      <alignment vertical="center"/>
    </xf>
    <xf numFmtId="3" fontId="22" fillId="10" borderId="110" xfId="1" applyNumberFormat="1" applyFont="1" applyFill="1" applyBorder="1" applyAlignment="1" applyProtection="1">
      <alignment horizontal="right" vertical="center"/>
    </xf>
    <xf numFmtId="3" fontId="22" fillId="10" borderId="111" xfId="1" applyNumberFormat="1" applyFont="1" applyFill="1" applyBorder="1" applyAlignment="1" applyProtection="1">
      <alignment horizontal="right" vertical="center"/>
    </xf>
    <xf numFmtId="3" fontId="22" fillId="10" borderId="112" xfId="1" applyNumberFormat="1" applyFont="1" applyFill="1" applyBorder="1" applyAlignment="1" applyProtection="1">
      <alignment horizontal="right" vertical="center"/>
    </xf>
    <xf numFmtId="3" fontId="20" fillId="10" borderId="113" xfId="1" applyNumberFormat="1" applyFont="1" applyFill="1" applyBorder="1" applyAlignment="1" applyProtection="1">
      <alignment horizontal="right" vertical="center"/>
    </xf>
    <xf numFmtId="0" fontId="92" fillId="10" borderId="10" xfId="1" applyFont="1" applyFill="1" applyBorder="1" applyAlignment="1" applyProtection="1">
      <alignment horizontal="center" vertical="center" wrapText="1"/>
    </xf>
    <xf numFmtId="0" fontId="46" fillId="10" borderId="11" xfId="5" applyFont="1" applyFill="1" applyBorder="1" applyAlignment="1" applyProtection="1">
      <alignment horizontal="right" vertical="center"/>
    </xf>
    <xf numFmtId="0" fontId="93" fillId="10" borderId="12" xfId="5" quotePrefix="1" applyFont="1" applyFill="1" applyBorder="1" applyAlignment="1" applyProtection="1">
      <alignment horizontal="right" vertical="center"/>
    </xf>
    <xf numFmtId="0" fontId="20" fillId="8" borderId="21" xfId="1" applyNumberFormat="1" applyFont="1" applyFill="1" applyBorder="1" applyAlignment="1">
      <alignment horizontal="right"/>
    </xf>
    <xf numFmtId="3" fontId="24" fillId="8" borderId="46" xfId="1" applyNumberFormat="1" applyFont="1" applyFill="1" applyBorder="1" applyAlignment="1" applyProtection="1">
      <alignment horizontal="right" vertical="center"/>
      <protection locked="0"/>
    </xf>
    <xf numFmtId="0" fontId="22" fillId="8" borderId="47" xfId="5" applyFont="1" applyFill="1" applyBorder="1" applyAlignment="1">
      <alignment vertical="center" wrapText="1"/>
    </xf>
    <xf numFmtId="0" fontId="24" fillId="8" borderId="71" xfId="5" quotePrefix="1" applyFont="1" applyFill="1" applyBorder="1" applyAlignment="1">
      <alignment horizontal="right" vertical="center"/>
    </xf>
    <xf numFmtId="0" fontId="3" fillId="8" borderId="21" xfId="1" applyNumberFormat="1" applyFont="1" applyFill="1" applyBorder="1" applyAlignment="1">
      <alignment horizontal="right"/>
    </xf>
    <xf numFmtId="3" fontId="24" fillId="8" borderId="31" xfId="1" applyNumberFormat="1" applyFont="1" applyFill="1" applyBorder="1" applyAlignment="1" applyProtection="1">
      <alignment horizontal="right" vertical="center"/>
      <protection locked="0"/>
    </xf>
    <xf numFmtId="3" fontId="24" fillId="8" borderId="36" xfId="1" applyNumberFormat="1" applyFont="1" applyFill="1" applyBorder="1" applyAlignment="1" applyProtection="1">
      <alignment horizontal="right" vertical="center"/>
      <protection locked="0"/>
    </xf>
    <xf numFmtId="3" fontId="52" fillId="7" borderId="38" xfId="1" applyNumberFormat="1" applyFont="1" applyFill="1" applyBorder="1" applyAlignment="1" applyProtection="1">
      <alignment horizontal="right" vertical="center"/>
    </xf>
    <xf numFmtId="3" fontId="52" fillId="7" borderId="4" xfId="1" applyNumberFormat="1" applyFont="1" applyFill="1" applyBorder="1" applyAlignment="1">
      <alignment horizontal="right" vertical="center"/>
    </xf>
    <xf numFmtId="3" fontId="52" fillId="7" borderId="4" xfId="1" applyNumberFormat="1" applyFont="1" applyFill="1" applyBorder="1" applyAlignment="1" applyProtection="1">
      <alignment horizontal="right" vertical="center"/>
    </xf>
    <xf numFmtId="3" fontId="52" fillId="7" borderId="39" xfId="1" applyNumberFormat="1" applyFont="1" applyFill="1" applyBorder="1" applyAlignment="1">
      <alignment horizontal="right" vertical="center"/>
    </xf>
    <xf numFmtId="3" fontId="8" fillId="7" borderId="41" xfId="1" applyNumberFormat="1" applyFont="1" applyFill="1" applyBorder="1" applyAlignment="1" applyProtection="1">
      <alignment horizontal="right" vertical="center"/>
    </xf>
    <xf numFmtId="0" fontId="48" fillId="7" borderId="1" xfId="5" quotePrefix="1" applyFont="1" applyFill="1" applyBorder="1" applyAlignment="1" applyProtection="1">
      <alignment horizontal="left" vertical="center"/>
    </xf>
    <xf numFmtId="0" fontId="48" fillId="7" borderId="2" xfId="5" quotePrefix="1" applyFont="1" applyFill="1" applyBorder="1" applyAlignment="1" applyProtection="1">
      <alignment horizontal="left" vertical="center"/>
    </xf>
    <xf numFmtId="166" fontId="48" fillId="7" borderId="42" xfId="5" quotePrefix="1" applyNumberFormat="1" applyFont="1" applyFill="1" applyBorder="1" applyAlignment="1" applyProtection="1">
      <alignment horizontal="right" vertical="center"/>
    </xf>
    <xf numFmtId="0" fontId="27" fillId="8" borderId="21" xfId="1" applyNumberFormat="1" applyFont="1" applyFill="1" applyBorder="1" applyAlignment="1">
      <alignment horizontal="right"/>
    </xf>
    <xf numFmtId="0" fontId="33" fillId="8" borderId="26" xfId="5" applyFont="1" applyFill="1" applyBorder="1" applyAlignment="1">
      <alignment horizontal="left" vertical="center" wrapText="1"/>
    </xf>
    <xf numFmtId="0" fontId="33" fillId="8" borderId="37" xfId="5" applyFont="1" applyFill="1" applyBorder="1" applyAlignment="1">
      <alignment horizontal="left" vertical="center" wrapText="1"/>
    </xf>
    <xf numFmtId="3" fontId="52" fillId="7" borderId="38" xfId="1" applyNumberFormat="1" applyFont="1" applyFill="1" applyBorder="1" applyAlignment="1" applyProtection="1">
      <alignment horizontal="right" vertical="center"/>
      <protection locked="0"/>
    </xf>
    <xf numFmtId="3" fontId="52" fillId="7" borderId="4" xfId="1" applyNumberFormat="1" applyFont="1" applyFill="1" applyBorder="1" applyAlignment="1" applyProtection="1">
      <alignment horizontal="right" vertical="center"/>
      <protection locked="0"/>
    </xf>
    <xf numFmtId="3" fontId="52" fillId="7" borderId="39" xfId="1" applyNumberFormat="1" applyFont="1" applyFill="1" applyBorder="1" applyAlignment="1" applyProtection="1">
      <alignment horizontal="right" vertical="center"/>
      <protection locked="0"/>
    </xf>
    <xf numFmtId="3" fontId="8" fillId="7" borderId="41" xfId="1" applyNumberFormat="1" applyFont="1" applyFill="1" applyBorder="1" applyAlignment="1" applyProtection="1">
      <alignment horizontal="right" vertical="center"/>
      <protection locked="0"/>
    </xf>
    <xf numFmtId="0" fontId="3" fillId="8" borderId="47" xfId="5" applyFont="1" applyFill="1" applyBorder="1"/>
    <xf numFmtId="0" fontId="3" fillId="8" borderId="21" xfId="5" applyNumberFormat="1" applyFont="1" applyFill="1" applyBorder="1" applyAlignment="1">
      <alignment horizontal="right"/>
    </xf>
    <xf numFmtId="0" fontId="3" fillId="2" borderId="0" xfId="5" applyFont="1" applyFill="1" applyBorder="1"/>
    <xf numFmtId="0" fontId="3" fillId="8" borderId="32" xfId="5" applyFont="1" applyFill="1" applyBorder="1"/>
    <xf numFmtId="0" fontId="27" fillId="2" borderId="0" xfId="5" applyFont="1" applyFill="1" applyBorder="1"/>
    <xf numFmtId="0" fontId="3" fillId="8" borderId="37" xfId="5" applyFont="1" applyFill="1" applyBorder="1"/>
    <xf numFmtId="0" fontId="27" fillId="8" borderId="21" xfId="5" applyNumberFormat="1" applyFont="1" applyFill="1" applyBorder="1" applyAlignment="1">
      <alignment horizontal="right"/>
    </xf>
    <xf numFmtId="0" fontId="26" fillId="8" borderId="97" xfId="5" applyFont="1" applyFill="1" applyBorder="1" applyAlignment="1">
      <alignment vertical="center" wrapText="1"/>
    </xf>
    <xf numFmtId="0" fontId="26" fillId="8" borderId="32" xfId="5" applyFont="1" applyFill="1" applyBorder="1" applyAlignment="1">
      <alignment vertical="center" wrapText="1"/>
    </xf>
    <xf numFmtId="0" fontId="3" fillId="8" borderId="47" xfId="5" applyFont="1" applyFill="1" applyBorder="1" applyAlignment="1">
      <alignment horizontal="left"/>
    </xf>
    <xf numFmtId="0" fontId="24" fillId="8" borderId="0" xfId="5" quotePrefix="1" applyFont="1" applyFill="1" applyBorder="1" applyAlignment="1">
      <alignment horizontal="right" vertical="center"/>
    </xf>
    <xf numFmtId="0" fontId="3" fillId="8" borderId="58" xfId="5" quotePrefix="1" applyNumberFormat="1" applyFont="1" applyFill="1" applyBorder="1" applyAlignment="1">
      <alignment horizontal="right"/>
    </xf>
    <xf numFmtId="0" fontId="3" fillId="8" borderId="37" xfId="5" applyFont="1" applyFill="1" applyBorder="1" applyAlignment="1">
      <alignment horizontal="left"/>
    </xf>
    <xf numFmtId="0" fontId="24" fillId="8" borderId="0" xfId="5" applyFont="1" applyFill="1" applyBorder="1" applyAlignment="1">
      <alignment horizontal="right" vertical="center"/>
    </xf>
    <xf numFmtId="0" fontId="27" fillId="8" borderId="58" xfId="5" quotePrefix="1" applyNumberFormat="1" applyFont="1" applyFill="1" applyBorder="1" applyAlignment="1">
      <alignment horizontal="right"/>
    </xf>
    <xf numFmtId="0" fontId="3" fillId="8" borderId="64" xfId="5" quotePrefix="1" applyNumberFormat="1" applyFont="1" applyFill="1" applyBorder="1" applyAlignment="1">
      <alignment horizontal="right"/>
    </xf>
    <xf numFmtId="0" fontId="3" fillId="8" borderId="21" xfId="1" applyFont="1" applyFill="1" applyBorder="1" applyAlignment="1">
      <alignment vertical="center"/>
    </xf>
    <xf numFmtId="0" fontId="27" fillId="8" borderId="21" xfId="1" applyFont="1" applyFill="1" applyBorder="1" applyAlignment="1">
      <alignment vertical="center"/>
    </xf>
    <xf numFmtId="0" fontId="48" fillId="7" borderId="1" xfId="5" quotePrefix="1" applyFont="1" applyFill="1" applyBorder="1" applyAlignment="1" applyProtection="1">
      <alignment horizontal="left" vertical="center"/>
    </xf>
    <xf numFmtId="0" fontId="48" fillId="7" borderId="2" xfId="5" quotePrefix="1" applyFont="1" applyFill="1" applyBorder="1" applyAlignment="1" applyProtection="1">
      <alignment horizontal="left" vertical="center"/>
    </xf>
    <xf numFmtId="0" fontId="3" fillId="8" borderId="114" xfId="5" applyFont="1" applyFill="1" applyBorder="1" applyAlignment="1">
      <alignment horizontal="left" wrapText="1"/>
    </xf>
    <xf numFmtId="0" fontId="3" fillId="8" borderId="115" xfId="5" applyFont="1" applyFill="1" applyBorder="1" applyAlignment="1">
      <alignment horizontal="left" wrapText="1"/>
    </xf>
    <xf numFmtId="0" fontId="22" fillId="8" borderId="115" xfId="5" applyFont="1" applyFill="1" applyBorder="1" applyAlignment="1">
      <alignment horizontal="left" wrapText="1"/>
    </xf>
    <xf numFmtId="0" fontId="3" fillId="8" borderId="116" xfId="5" applyFont="1" applyFill="1" applyBorder="1" applyAlignment="1">
      <alignment horizontal="left" wrapText="1"/>
    </xf>
    <xf numFmtId="3" fontId="24" fillId="8" borderId="25" xfId="1" applyNumberFormat="1" applyFont="1" applyFill="1" applyBorder="1" applyAlignment="1" applyProtection="1">
      <alignment horizontal="right" vertical="center"/>
      <protection locked="0"/>
    </xf>
    <xf numFmtId="0" fontId="3" fillId="8" borderId="117" xfId="5" applyFont="1" applyFill="1" applyBorder="1" applyAlignment="1">
      <alignment horizontal="left" vertical="center" wrapText="1"/>
    </xf>
    <xf numFmtId="0" fontId="3" fillId="8" borderId="115" xfId="5" applyFont="1" applyFill="1" applyBorder="1" applyAlignment="1">
      <alignment horizontal="left" vertical="center" wrapText="1"/>
    </xf>
    <xf numFmtId="3" fontId="52" fillId="7" borderId="66" xfId="1" applyNumberFormat="1" applyFont="1" applyFill="1" applyBorder="1" applyAlignment="1" applyProtection="1">
      <alignment horizontal="right" vertical="center"/>
    </xf>
    <xf numFmtId="3" fontId="52" fillId="7" borderId="67" xfId="1" applyNumberFormat="1" applyFont="1" applyFill="1" applyBorder="1" applyAlignment="1">
      <alignment horizontal="right" vertical="center"/>
    </xf>
    <xf numFmtId="3" fontId="52" fillId="7" borderId="67" xfId="1" applyNumberFormat="1" applyFont="1" applyFill="1" applyBorder="1" applyAlignment="1" applyProtection="1">
      <alignment horizontal="right" vertical="center"/>
    </xf>
    <xf numFmtId="3" fontId="52" fillId="7" borderId="68" xfId="1" applyNumberFormat="1" applyFont="1" applyFill="1" applyBorder="1" applyAlignment="1">
      <alignment horizontal="right" vertical="center"/>
    </xf>
    <xf numFmtId="3" fontId="8" fillId="7" borderId="70" xfId="1" applyNumberFormat="1" applyFont="1" applyFill="1" applyBorder="1" applyAlignment="1" applyProtection="1">
      <alignment horizontal="right" vertical="center"/>
    </xf>
    <xf numFmtId="0" fontId="48" fillId="7" borderId="118" xfId="5" quotePrefix="1" applyFont="1" applyFill="1" applyBorder="1" applyAlignment="1" applyProtection="1">
      <alignment horizontal="left" vertical="center"/>
    </xf>
    <xf numFmtId="0" fontId="48" fillId="7" borderId="7" xfId="5" quotePrefix="1" applyFont="1" applyFill="1" applyBorder="1" applyAlignment="1" applyProtection="1">
      <alignment horizontal="left" vertical="center"/>
    </xf>
    <xf numFmtId="166" fontId="48" fillId="7" borderId="71" xfId="5" quotePrefix="1" applyNumberFormat="1" applyFont="1" applyFill="1" applyBorder="1" applyAlignment="1" applyProtection="1">
      <alignment horizontal="right" vertical="center"/>
    </xf>
    <xf numFmtId="0" fontId="20" fillId="0" borderId="21" xfId="1" applyFont="1" applyBorder="1" applyAlignment="1">
      <alignment vertical="center"/>
    </xf>
    <xf numFmtId="0" fontId="3" fillId="5" borderId="0" xfId="1" applyFont="1" applyFill="1" applyBorder="1" applyAlignment="1">
      <alignment vertical="center"/>
    </xf>
    <xf numFmtId="3" fontId="95" fillId="8" borderId="66" xfId="1" quotePrefix="1" applyNumberFormat="1" applyFont="1" applyFill="1" applyBorder="1" applyAlignment="1" applyProtection="1">
      <alignment horizontal="center" vertical="center"/>
    </xf>
    <xf numFmtId="3" fontId="96" fillId="8" borderId="67" xfId="1" quotePrefix="1" applyNumberFormat="1" applyFont="1" applyFill="1" applyBorder="1" applyAlignment="1">
      <alignment horizontal="center" vertical="center"/>
    </xf>
    <xf numFmtId="3" fontId="96" fillId="8" borderId="67" xfId="1" quotePrefix="1" applyNumberFormat="1" applyFont="1" applyFill="1" applyBorder="1" applyAlignment="1" applyProtection="1">
      <alignment horizontal="center" vertical="center"/>
    </xf>
    <xf numFmtId="3" fontId="96" fillId="8" borderId="68" xfId="1" quotePrefix="1" applyNumberFormat="1" applyFont="1" applyFill="1" applyBorder="1" applyAlignment="1">
      <alignment horizontal="center" vertical="center"/>
    </xf>
    <xf numFmtId="3" fontId="54" fillId="8" borderId="70" xfId="1" quotePrefix="1" applyNumberFormat="1" applyFont="1" applyFill="1" applyBorder="1" applyAlignment="1" applyProtection="1">
      <alignment horizontal="center" vertical="center"/>
    </xf>
    <xf numFmtId="3" fontId="54" fillId="8" borderId="70" xfId="1" quotePrefix="1" applyNumberFormat="1" applyFont="1" applyFill="1" applyBorder="1" applyAlignment="1">
      <alignment horizontal="center" vertical="center"/>
    </xf>
    <xf numFmtId="0" fontId="97" fillId="8" borderId="66" xfId="1" applyFont="1" applyFill="1" applyBorder="1" applyAlignment="1">
      <alignment horizontal="left" vertical="center" wrapText="1"/>
    </xf>
    <xf numFmtId="0" fontId="98" fillId="8" borderId="7" xfId="1" applyFont="1" applyFill="1" applyBorder="1" applyAlignment="1">
      <alignment horizontal="center" vertical="center"/>
    </xf>
    <xf numFmtId="0" fontId="98" fillId="8" borderId="71" xfId="1" applyFont="1" applyFill="1" applyBorder="1" applyAlignment="1">
      <alignment vertical="center"/>
    </xf>
    <xf numFmtId="0" fontId="3" fillId="0" borderId="21" xfId="1" applyFont="1" applyBorder="1" applyAlignment="1">
      <alignment vertical="center"/>
    </xf>
    <xf numFmtId="0" fontId="92" fillId="7" borderId="38" xfId="0" applyFont="1" applyFill="1" applyBorder="1" applyAlignment="1" applyProtection="1">
      <alignment horizontal="center" vertical="center" wrapText="1"/>
    </xf>
    <xf numFmtId="0" fontId="92" fillId="7" borderId="4" xfId="0" applyFont="1" applyFill="1" applyBorder="1" applyAlignment="1" applyProtection="1">
      <alignment horizontal="center" vertical="center" wrapText="1"/>
    </xf>
    <xf numFmtId="0" fontId="92" fillId="7" borderId="39" xfId="0" applyFont="1" applyFill="1" applyBorder="1" applyAlignment="1" applyProtection="1">
      <alignment horizontal="center" vertical="center" wrapText="1"/>
    </xf>
    <xf numFmtId="0" fontId="92" fillId="10" borderId="70" xfId="1" applyFont="1" applyFill="1" applyBorder="1" applyAlignment="1" applyProtection="1">
      <alignment horizontal="center" vertical="center"/>
    </xf>
    <xf numFmtId="0" fontId="99" fillId="10" borderId="70" xfId="1" applyFont="1" applyFill="1" applyBorder="1" applyAlignment="1">
      <alignment horizontal="center" vertical="center"/>
    </xf>
    <xf numFmtId="0" fontId="4" fillId="0" borderId="38" xfId="5" applyFont="1" applyFill="1" applyBorder="1" applyAlignment="1">
      <alignment horizontal="center" vertical="center" wrapText="1"/>
    </xf>
    <xf numFmtId="0" fontId="92" fillId="10" borderId="4" xfId="1" applyFont="1" applyFill="1" applyBorder="1" applyAlignment="1">
      <alignment horizontal="center" vertical="center"/>
    </xf>
    <xf numFmtId="0" fontId="92" fillId="10" borderId="39" xfId="1" applyFont="1" applyFill="1" applyBorder="1" applyAlignment="1">
      <alignment horizontal="center" vertical="center"/>
    </xf>
    <xf numFmtId="0" fontId="100" fillId="10" borderId="98" xfId="1" applyFont="1" applyFill="1" applyBorder="1" applyAlignment="1">
      <alignment horizontal="center" vertical="center"/>
    </xf>
    <xf numFmtId="0" fontId="101" fillId="10" borderId="99" xfId="0" applyFont="1" applyFill="1" applyBorder="1" applyAlignment="1">
      <alignment horizontal="center" vertical="center"/>
    </xf>
    <xf numFmtId="0" fontId="97" fillId="10" borderId="99" xfId="1" applyFont="1" applyFill="1" applyBorder="1" applyAlignment="1">
      <alignment horizontal="center" vertical="center"/>
    </xf>
    <xf numFmtId="0" fontId="92" fillId="10" borderId="100" xfId="1" applyFont="1" applyFill="1" applyBorder="1" applyAlignment="1" applyProtection="1">
      <alignment horizontal="center" vertical="center"/>
    </xf>
    <xf numFmtId="0" fontId="92" fillId="10" borderId="86" xfId="1" applyFont="1" applyFill="1" applyBorder="1" applyAlignment="1">
      <alignment horizontal="center" vertical="center"/>
    </xf>
    <xf numFmtId="0" fontId="92" fillId="10" borderId="98" xfId="1" applyFont="1" applyFill="1" applyBorder="1" applyAlignment="1">
      <alignment horizontal="center" vertical="center" wrapText="1"/>
    </xf>
    <xf numFmtId="0" fontId="102" fillId="10" borderId="99" xfId="5" applyFont="1" applyFill="1" applyBorder="1" applyAlignment="1">
      <alignment horizontal="center" vertical="center" wrapText="1"/>
    </xf>
    <xf numFmtId="0" fontId="92" fillId="10" borderId="100" xfId="5" applyFont="1" applyFill="1" applyBorder="1" applyAlignment="1">
      <alignment horizontal="left" vertical="center" wrapText="1"/>
    </xf>
    <xf numFmtId="0" fontId="20" fillId="8" borderId="0" xfId="1" quotePrefix="1" applyFont="1" applyFill="1" applyAlignment="1">
      <alignment horizontal="right" vertical="center"/>
    </xf>
    <xf numFmtId="0" fontId="3" fillId="8" borderId="0" xfId="1" quotePrefix="1" applyFont="1" applyFill="1" applyAlignment="1">
      <alignment horizontal="right" vertical="center"/>
    </xf>
    <xf numFmtId="0" fontId="3" fillId="8" borderId="0" xfId="1" applyFont="1" applyFill="1" applyBorder="1" applyAlignment="1">
      <alignment vertical="center" wrapText="1"/>
    </xf>
    <xf numFmtId="0" fontId="3" fillId="8" borderId="0" xfId="1" applyFont="1" applyFill="1" applyAlignment="1">
      <alignment vertical="center"/>
    </xf>
    <xf numFmtId="170" fontId="3" fillId="8" borderId="0" xfId="1" applyNumberFormat="1" applyFont="1" applyFill="1" applyAlignment="1">
      <alignment vertical="center"/>
    </xf>
    <xf numFmtId="170" fontId="3" fillId="8" borderId="0" xfId="1" applyNumberFormat="1" applyFont="1" applyFill="1" applyAlignment="1">
      <alignment horizontal="left" vertical="center"/>
    </xf>
    <xf numFmtId="170" fontId="3" fillId="8" borderId="0" xfId="1" applyNumberFormat="1" applyFont="1" applyFill="1" applyAlignment="1">
      <alignment horizontal="center" vertical="center"/>
    </xf>
    <xf numFmtId="0" fontId="3" fillId="8" borderId="0" xfId="1" applyFont="1" applyFill="1" applyAlignment="1">
      <alignment horizontal="center" vertical="center"/>
    </xf>
    <xf numFmtId="0" fontId="3" fillId="8" borderId="0" xfId="0" applyFont="1" applyFill="1" applyAlignment="1">
      <alignment vertical="center"/>
    </xf>
    <xf numFmtId="0" fontId="3" fillId="8" borderId="0" xfId="0" quotePrefix="1" applyFont="1" applyFill="1" applyAlignment="1">
      <alignment vertical="center"/>
    </xf>
    <xf numFmtId="0" fontId="20" fillId="8" borderId="0" xfId="1" applyFont="1" applyFill="1" applyAlignment="1">
      <alignment horizontal="right" vertical="center" wrapText="1"/>
    </xf>
    <xf numFmtId="0" fontId="3" fillId="8" borderId="0" xfId="1" quotePrefix="1" applyFont="1" applyFill="1" applyAlignment="1">
      <alignment vertical="center"/>
    </xf>
    <xf numFmtId="0" fontId="3" fillId="8" borderId="0" xfId="1" applyFont="1" applyFill="1" applyAlignment="1">
      <alignment horizontal="left" vertical="center"/>
    </xf>
    <xf numFmtId="0" fontId="91" fillId="8" borderId="0" xfId="1" applyFont="1" applyFill="1" applyAlignment="1">
      <alignment horizontal="left" vertical="center"/>
    </xf>
    <xf numFmtId="0" fontId="3" fillId="8" borderId="0" xfId="1" applyFont="1" applyFill="1" applyAlignment="1">
      <alignment vertical="center" wrapText="1"/>
    </xf>
    <xf numFmtId="0" fontId="20" fillId="8" borderId="0" xfId="1" quotePrefix="1" applyFont="1" applyFill="1" applyAlignment="1">
      <alignment vertical="center"/>
    </xf>
    <xf numFmtId="0" fontId="3" fillId="8" borderId="0" xfId="1" applyFont="1" applyFill="1" applyAlignment="1">
      <alignment horizontal="right" vertical="top" wrapText="1"/>
    </xf>
    <xf numFmtId="49" fontId="47" fillId="7" borderId="4" xfId="1" applyNumberFormat="1" applyFont="1" applyFill="1" applyBorder="1" applyAlignment="1" applyProtection="1">
      <alignment horizontal="center" vertical="center"/>
      <protection locked="0"/>
    </xf>
    <xf numFmtId="0" fontId="20" fillId="0" borderId="0" xfId="1" applyFont="1" applyAlignment="1">
      <alignment horizontal="right" vertical="center"/>
    </xf>
    <xf numFmtId="0" fontId="3" fillId="8" borderId="6" xfId="1" applyFont="1" applyFill="1" applyBorder="1" applyAlignment="1">
      <alignment horizontal="right" vertical="top" wrapText="1"/>
    </xf>
    <xf numFmtId="1" fontId="73" fillId="7" borderId="1" xfId="1" applyNumberFormat="1" applyFont="1" applyFill="1" applyBorder="1" applyAlignment="1" applyProtection="1">
      <alignment horizontal="center" vertical="center"/>
      <protection locked="0"/>
    </xf>
    <xf numFmtId="1" fontId="73" fillId="7" borderId="3" xfId="1" applyNumberFormat="1" applyFont="1" applyFill="1" applyBorder="1" applyAlignment="1" applyProtection="1">
      <alignment horizontal="center" vertical="center"/>
      <protection locked="0"/>
    </xf>
    <xf numFmtId="172" fontId="20" fillId="7" borderId="4" xfId="1" applyNumberFormat="1" applyFont="1" applyFill="1" applyBorder="1" applyAlignment="1" applyProtection="1">
      <alignment horizontal="center" vertical="center"/>
      <protection locked="0"/>
    </xf>
    <xf numFmtId="168" fontId="75" fillId="7" borderId="1" xfId="1" applyNumberFormat="1" applyFont="1" applyFill="1" applyBorder="1" applyAlignment="1" applyProtection="1">
      <alignment horizontal="center" vertical="center"/>
      <protection locked="0"/>
    </xf>
    <xf numFmtId="0" fontId="50" fillId="7" borderId="1" xfId="1" applyFont="1" applyFill="1" applyBorder="1" applyAlignment="1" applyProtection="1">
      <alignment horizontal="center" vertical="center" wrapText="1"/>
      <protection locked="0"/>
    </xf>
    <xf numFmtId="0" fontId="50" fillId="7" borderId="2" xfId="1" applyFont="1" applyFill="1" applyBorder="1" applyAlignment="1" applyProtection="1">
      <alignment horizontal="center" vertical="center" wrapText="1"/>
      <protection locked="0"/>
    </xf>
    <xf numFmtId="0" fontId="50" fillId="7" borderId="3" xfId="1" applyFont="1" applyFill="1" applyBorder="1" applyAlignment="1" applyProtection="1">
      <alignment horizontal="center" vertical="center" wrapText="1"/>
      <protection locked="0"/>
    </xf>
    <xf numFmtId="0" fontId="20" fillId="8" borderId="0" xfId="1" applyFont="1" applyFill="1" applyAlignment="1">
      <alignment horizontal="right" vertical="center"/>
    </xf>
    <xf numFmtId="0" fontId="20" fillId="8" borderId="0" xfId="1" applyFont="1" applyFill="1" applyAlignment="1">
      <alignment horizontal="left" vertical="center"/>
    </xf>
    <xf numFmtId="0" fontId="51" fillId="0" borderId="0" xfId="0" applyFont="1" applyFill="1" applyAlignment="1">
      <alignment vertical="top" wrapText="1"/>
    </xf>
    <xf numFmtId="0" fontId="3" fillId="0" borderId="0" xfId="0" applyFont="1" applyFill="1" applyAlignment="1">
      <alignment horizontal="left" vertical="top" wrapText="1"/>
    </xf>
    <xf numFmtId="0" fontId="3" fillId="8" borderId="0" xfId="1" applyFont="1" applyFill="1" applyAlignment="1" applyProtection="1">
      <alignment vertical="center"/>
      <protection locked="0"/>
    </xf>
    <xf numFmtId="0" fontId="7" fillId="8" borderId="0" xfId="0" applyFont="1" applyFill="1" applyAlignment="1">
      <alignment vertical="center"/>
    </xf>
    <xf numFmtId="0" fontId="7" fillId="8" borderId="0" xfId="1" applyFont="1" applyFill="1" applyProtection="1">
      <protection locked="0"/>
    </xf>
    <xf numFmtId="0" fontId="25" fillId="7" borderId="4" xfId="1" applyFont="1" applyFill="1" applyBorder="1" applyAlignment="1">
      <alignment horizontal="center" vertical="center"/>
    </xf>
    <xf numFmtId="0" fontId="20" fillId="8" borderId="0" xfId="1" applyFont="1" applyFill="1" applyAlignment="1">
      <alignment vertical="center"/>
    </xf>
    <xf numFmtId="0" fontId="3" fillId="13" borderId="0" xfId="1" applyFont="1" applyFill="1" applyAlignment="1">
      <alignment vertical="center"/>
    </xf>
    <xf numFmtId="1" fontId="103" fillId="3" borderId="0" xfId="1" applyNumberFormat="1" applyFont="1" applyFill="1" applyAlignment="1">
      <alignment vertical="center"/>
    </xf>
    <xf numFmtId="1" fontId="103" fillId="4" borderId="0" xfId="1" applyNumberFormat="1" applyFont="1" applyFill="1" applyAlignment="1">
      <alignment vertical="center"/>
    </xf>
  </cellXfs>
  <cellStyles count="11">
    <cellStyle name="Hyperlink" xfId="2" builtinId="8"/>
    <cellStyle name="Hyperlink 2" xfId="7"/>
    <cellStyle name="Normal" xfId="0" builtinId="0"/>
    <cellStyle name="Normal 2" xfId="1"/>
    <cellStyle name="Normal 3" xfId="8"/>
    <cellStyle name="Normal 3 2" xfId="9"/>
    <cellStyle name="Normal 4" xfId="10"/>
    <cellStyle name="Normal_B3_2013" xfId="4"/>
    <cellStyle name="Normal_BIN 7301,7311 and 6301" xfId="3"/>
    <cellStyle name="Normal_EBK_PROJECT_2001-last" xfId="5"/>
    <cellStyle name="Normal_MAKET" xfId="6"/>
  </cellStyles>
  <dxfs count="74">
    <dxf>
      <numFmt numFmtId="176" formatCode="0000"/>
    </dxf>
    <dxf>
      <numFmt numFmtId="175" formatCode="0000&quot; &quot;0000"/>
    </dxf>
    <dxf>
      <numFmt numFmtId="174" formatCode="0000&quot; &quot;0000&quot; &quot;0000"/>
    </dxf>
    <dxf>
      <numFmt numFmtId="173"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1_2017_07_4700_3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sh-Flow-DATA"/>
      <sheetName val="OTCHET-agregirani pokazateli"/>
      <sheetName val="OTCHET F"/>
      <sheetName val="INF"/>
      <sheetName val="list"/>
    </sheetNames>
    <sheetDataSet>
      <sheetData sheetId="0"/>
      <sheetData sheetId="1"/>
      <sheetData sheetId="2"/>
      <sheetData sheetId="3"/>
      <sheetData sheetId="4">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Държавна агенция "Разузнаване"</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Детски градини</v>
          </cell>
          <cell r="C80">
            <v>3311</v>
          </cell>
        </row>
        <row r="81">
          <cell r="B81" t="str">
            <v>312 Специални групи в детски градини за деца със СОП</v>
          </cell>
          <cell r="C81">
            <v>3312</v>
          </cell>
        </row>
        <row r="82">
          <cell r="B82" t="str">
            <v>318 Подготвителна група в училище</v>
          </cell>
          <cell r="C82">
            <v>3318</v>
          </cell>
        </row>
        <row r="83">
          <cell r="B83" t="str">
            <v>321 Специални училища и центрове за специална образователна подкрепа</v>
          </cell>
          <cell r="C83">
            <v>3321</v>
          </cell>
        </row>
        <row r="84">
          <cell r="B84" t="str">
            <v>322 Неспециализирани училища, без професионални гимназии</v>
          </cell>
          <cell r="C84">
            <v>3322</v>
          </cell>
        </row>
        <row r="85">
          <cell r="B85" t="str">
            <v>323 Училища по културата и училища по изкуствата</v>
          </cell>
          <cell r="C85">
            <v>3323</v>
          </cell>
        </row>
        <row r="86">
          <cell r="B86" t="str">
            <v>324 Спортни училища</v>
          </cell>
          <cell r="C86">
            <v>3324</v>
          </cell>
        </row>
        <row r="87">
          <cell r="B87" t="str">
            <v>325 Български училища в чужбина</v>
          </cell>
          <cell r="C87">
            <v>3325</v>
          </cell>
        </row>
        <row r="88">
          <cell r="B88" t="str">
            <v>326 Професионални гимназии и паралелки за професионална подготовка</v>
          </cell>
          <cell r="C88">
            <v>3326</v>
          </cell>
        </row>
        <row r="89">
          <cell r="B89" t="str">
            <v>327 Училища в места за лишаване от свобода</v>
          </cell>
          <cell r="C89">
            <v>3327</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Център за подкрепа за личностно развитие</v>
          </cell>
          <cell r="C94">
            <v>3337</v>
          </cell>
        </row>
        <row r="95">
          <cell r="B95" t="str">
            <v>338 Ресурсно подпомагане</v>
          </cell>
          <cell r="C95">
            <v>3338</v>
          </cell>
        </row>
        <row r="96">
          <cell r="B96" t="str">
            <v>341 Академии, университети и висши училища</v>
          </cell>
          <cell r="C96">
            <v>3341</v>
          </cell>
        </row>
        <row r="97">
          <cell r="B97" t="str">
            <v>349 Приложни научни изследвания в областта на образованието</v>
          </cell>
          <cell r="C97">
            <v>3349</v>
          </cell>
        </row>
        <row r="98">
          <cell r="B98" t="str">
            <v>359 Други дейности за децата</v>
          </cell>
          <cell r="C98">
            <v>3359</v>
          </cell>
        </row>
        <row r="99">
          <cell r="B99" t="str">
            <v>369 Други дейности за младежта</v>
          </cell>
          <cell r="C99">
            <v>3369</v>
          </cell>
        </row>
        <row r="100">
          <cell r="B100" t="str">
            <v>388 Международни програми и споразумения, дарения и помощи от чужбина</v>
          </cell>
          <cell r="C100">
            <v>3388</v>
          </cell>
        </row>
        <row r="101">
          <cell r="B101" t="str">
            <v>389 Други дейности по образованието</v>
          </cell>
          <cell r="C101">
            <v>3389</v>
          </cell>
        </row>
        <row r="102">
          <cell r="B102" t="str">
            <v>401 Управление, контрол и регулиране на дейности по здравеопазването</v>
          </cell>
          <cell r="C102">
            <v>4401</v>
          </cell>
        </row>
        <row r="103">
          <cell r="B103" t="str">
            <v xml:space="preserve">412 Многопрофилни болници за активно лечение </v>
          </cell>
          <cell r="C103">
            <v>4412</v>
          </cell>
        </row>
        <row r="104">
          <cell r="B104" t="str">
            <v xml:space="preserve">415 Домове за медико-социални грижи </v>
          </cell>
          <cell r="C104">
            <v>4415</v>
          </cell>
        </row>
        <row r="105">
          <cell r="B105" t="str">
            <v>418 Психиатрични болници</v>
          </cell>
          <cell r="C105">
            <v>4418</v>
          </cell>
        </row>
        <row r="106">
          <cell r="B106" t="str">
            <v>429 Центрове за спешна медицинска помощ</v>
          </cell>
          <cell r="C106">
            <v>4429</v>
          </cell>
        </row>
        <row r="107">
          <cell r="B107" t="str">
            <v>431 Детски ясли, детски кухни и яслени групи в детска градина</v>
          </cell>
          <cell r="C107">
            <v>4431</v>
          </cell>
        </row>
        <row r="108">
          <cell r="B108" t="str">
            <v>433 Рехабилитация</v>
          </cell>
          <cell r="C108">
            <v>4433</v>
          </cell>
        </row>
        <row r="109">
          <cell r="B109" t="str">
            <v>436 Национални центрове</v>
          </cell>
          <cell r="C109">
            <v>4436</v>
          </cell>
        </row>
        <row r="110">
          <cell r="B110" t="str">
            <v>437 Здравен кабинет в детски градини и училища</v>
          </cell>
          <cell r="C110">
            <v>4437</v>
          </cell>
        </row>
        <row r="111">
          <cell r="B111" t="str">
            <v>450 Преобразувани лечебни заведения</v>
          </cell>
          <cell r="C111">
            <v>4450</v>
          </cell>
        </row>
        <row r="112">
          <cell r="B112" t="str">
            <v>451 Плащания за първична извънболнична медицинска помощ</v>
          </cell>
          <cell r="C112">
            <v>4451</v>
          </cell>
        </row>
        <row r="113">
          <cell r="B113" t="str">
            <v>452 Плащания за специализирана извънболнична медицинска помощ</v>
          </cell>
          <cell r="C113">
            <v>4452</v>
          </cell>
        </row>
        <row r="114">
          <cell r="B114" t="str">
            <v>453 Плащания за дентална помощ</v>
          </cell>
          <cell r="C114">
            <v>4453</v>
          </cell>
        </row>
        <row r="115">
          <cell r="B115" t="str">
            <v>454 Плащания за медико-диагностична дейност</v>
          </cell>
          <cell r="C115">
            <v>4454</v>
          </cell>
        </row>
        <row r="116">
          <cell r="B116" t="str">
            <v>455 Плащания за лекарствени продукти, медицински изделия и диетични храни за специални медицински цели за домашно лечение на територията на страната</v>
          </cell>
          <cell r="C116">
            <v>4455</v>
          </cell>
        </row>
        <row r="117">
          <cell r="B117" t="str">
            <v>456 Плащания за болнична медицинска помощ</v>
          </cell>
          <cell r="C117">
            <v>4456</v>
          </cell>
        </row>
        <row r="118">
          <cell r="B118" t="str">
            <v>457 Плащания за медицински изделия прилагани в болничната медицинска помощ</v>
          </cell>
          <cell r="C118">
            <v>4457</v>
          </cell>
        </row>
        <row r="119">
          <cell r="B119" t="str">
            <v>458 Плащания за лекарствени продукти при злокачествени заболявания в условия на болнична медицинска помощ</v>
          </cell>
          <cell r="C119">
            <v>4458</v>
          </cell>
        </row>
        <row r="120">
          <cell r="B120" t="str">
            <v>459 Други здравноосигурителни плащания</v>
          </cell>
          <cell r="C120">
            <v>4459</v>
          </cell>
        </row>
        <row r="121">
          <cell r="B121" t="str">
            <v>465 Приложни научни изследвания в областта на здравеопазването</v>
          </cell>
          <cell r="C121">
            <v>4465</v>
          </cell>
        </row>
        <row r="122">
          <cell r="B122" t="str">
            <v>467 Национални програми</v>
          </cell>
          <cell r="C122">
            <v>4467</v>
          </cell>
        </row>
        <row r="123">
          <cell r="B123" t="str">
            <v>468 Международни програми и споразумения, дарения и помощи от чужбина</v>
          </cell>
          <cell r="C123">
            <v>4468</v>
          </cell>
        </row>
        <row r="124">
          <cell r="B124" t="str">
            <v>469 Други дейности по здравеопазването</v>
          </cell>
          <cell r="C124">
            <v>4469</v>
          </cell>
        </row>
        <row r="125">
          <cell r="B125" t="str">
            <v>501 Пенсии</v>
          </cell>
          <cell r="C125">
            <v>5501</v>
          </cell>
        </row>
        <row r="126">
          <cell r="B126" t="str">
            <v>511 Помощи по Закона за семейните помощи за деца</v>
          </cell>
          <cell r="C126">
            <v>5511</v>
          </cell>
        </row>
        <row r="127">
          <cell r="B127" t="str">
            <v>512 Помощи по Закона за социално подпомагане</v>
          </cell>
          <cell r="C127">
            <v>5512</v>
          </cell>
        </row>
        <row r="128">
          <cell r="B128" t="str">
            <v>513 Помощи по Закона за интеграция на хората с увреждания</v>
          </cell>
          <cell r="C128">
            <v>5513</v>
          </cell>
        </row>
        <row r="129">
          <cell r="B129" t="str">
            <v>514 Помощи за диагностика и лечение на социално слаби лица</v>
          </cell>
          <cell r="C129">
            <v>5514</v>
          </cell>
        </row>
        <row r="130">
          <cell r="B130" t="str">
            <v>515 Помощи по Закона за закрила на детето</v>
          </cell>
          <cell r="C130">
            <v>5515</v>
          </cell>
        </row>
        <row r="131">
          <cell r="B131" t="str">
            <v>516 Помощи по Закона за ветераните от войните</v>
          </cell>
          <cell r="C131">
            <v>5516</v>
          </cell>
        </row>
        <row r="132">
          <cell r="B132" t="str">
            <v>517 Помощи по Закона за военноинвалидите и военнопострадалите</v>
          </cell>
          <cell r="C132">
            <v>5517</v>
          </cell>
        </row>
        <row r="133">
          <cell r="B133" t="str">
            <v>518 Социални помощи и обезщетения по международни програми, помощи и дарения</v>
          </cell>
          <cell r="C133">
            <v>5518</v>
          </cell>
        </row>
        <row r="134">
          <cell r="B134" t="str">
            <v>519 Други помощи и обезщетения</v>
          </cell>
          <cell r="C134">
            <v>5519</v>
          </cell>
        </row>
        <row r="135">
          <cell r="B135" t="str">
            <v>521 Служби по социалното осигуряване (ДОО и др.)</v>
          </cell>
          <cell r="C135">
            <v>5521</v>
          </cell>
        </row>
        <row r="136">
          <cell r="B136" t="str">
            <v>522 Дирекции за социално подпомагане</v>
          </cell>
          <cell r="C136">
            <v>5522</v>
          </cell>
        </row>
        <row r="137">
          <cell r="B137" t="str">
            <v>524 Домашен социален патронаж</v>
          </cell>
          <cell r="C137">
            <v>5524</v>
          </cell>
        </row>
        <row r="138">
          <cell r="B138" t="str">
            <v>525 Клубове на пенсионера, инвалида и др.</v>
          </cell>
          <cell r="C138">
            <v>5525</v>
          </cell>
        </row>
        <row r="139">
          <cell r="B139" t="str">
            <v>526 Центрове за обществена подкрепа</v>
          </cell>
          <cell r="C139">
            <v>5526</v>
          </cell>
        </row>
        <row r="140">
          <cell r="B140" t="str">
            <v>527 Звена "Майка и бебе"</v>
          </cell>
          <cell r="C140">
            <v>5527</v>
          </cell>
        </row>
        <row r="141">
          <cell r="B141" t="str">
            <v>528 Център за работа с деца на улицата</v>
          </cell>
          <cell r="C141">
            <v>5528</v>
          </cell>
        </row>
        <row r="142">
          <cell r="B142" t="str">
            <v>529 Кризисен център</v>
          </cell>
          <cell r="C142">
            <v>5529</v>
          </cell>
        </row>
        <row r="143">
          <cell r="B143" t="str">
            <v>530 Център за настаняване от семеен тип</v>
          </cell>
          <cell r="C143">
            <v>5530</v>
          </cell>
        </row>
        <row r="144">
          <cell r="B144" t="str">
            <v>531 Дейности за предотвратяване на трудови злополуки и професионални болести</v>
          </cell>
          <cell r="C144">
            <v>5531</v>
          </cell>
        </row>
        <row r="145">
          <cell r="B145" t="str">
            <v>532 Програми за временна заетост</v>
          </cell>
          <cell r="C145">
            <v>5532</v>
          </cell>
        </row>
        <row r="146">
          <cell r="B146" t="str">
            <v>533 Други програми и дейности за осигуряване на заетост</v>
          </cell>
          <cell r="C146">
            <v>5533</v>
          </cell>
        </row>
        <row r="147">
          <cell r="B147" t="str">
            <v>534 Наблюдавани жилища</v>
          </cell>
          <cell r="C147">
            <v>5534</v>
          </cell>
        </row>
        <row r="148">
          <cell r="B148" t="str">
            <v>535 Преходни жилища</v>
          </cell>
          <cell r="C148">
            <v>5535</v>
          </cell>
        </row>
        <row r="149">
          <cell r="B149" t="str">
            <v>538 Програми за закрила на детето</v>
          </cell>
          <cell r="C149">
            <v>5538</v>
          </cell>
        </row>
        <row r="150">
          <cell r="B150" t="str">
            <v>540 Домове за стари хора</v>
          </cell>
          <cell r="C150">
            <v>5540</v>
          </cell>
        </row>
        <row r="151">
          <cell r="B151" t="str">
            <v>541 Домове за възрастни хора с увреждания</v>
          </cell>
          <cell r="C151">
            <v>5541</v>
          </cell>
        </row>
        <row r="152">
          <cell r="B152" t="str">
            <v>545 Социален учебно-професионален център</v>
          </cell>
          <cell r="C152">
            <v>5545</v>
          </cell>
        </row>
        <row r="153">
          <cell r="B153" t="str">
            <v>546 Домове за деца</v>
          </cell>
          <cell r="C153">
            <v>5546</v>
          </cell>
        </row>
        <row r="154">
          <cell r="B154" t="str">
            <v>547 Център за временно настаняване</v>
          </cell>
          <cell r="C154">
            <v>5547</v>
          </cell>
        </row>
        <row r="155">
          <cell r="B155" t="str">
            <v>548 Дневни центрове за стари хора</v>
          </cell>
          <cell r="C155">
            <v>5548</v>
          </cell>
        </row>
        <row r="156">
          <cell r="B156" t="str">
            <v>550 Центрове за социална рехабилитация и интеграция</v>
          </cell>
          <cell r="C156">
            <v>5550</v>
          </cell>
        </row>
        <row r="157">
          <cell r="B157" t="str">
            <v>551 Дневни центрове за лица с увреждания</v>
          </cell>
          <cell r="C157">
            <v>5551</v>
          </cell>
        </row>
        <row r="158">
          <cell r="B158" t="str">
            <v>553 Приюти</v>
          </cell>
          <cell r="C158">
            <v>5553</v>
          </cell>
        </row>
        <row r="159">
          <cell r="B159" t="str">
            <v>554 Защитени жилища</v>
          </cell>
          <cell r="C159">
            <v>5554</v>
          </cell>
        </row>
        <row r="160">
          <cell r="B160" t="str">
            <v>556 Приложни научни изследвания в областта на социалното осигуряване и подпомагане</v>
          </cell>
          <cell r="C160">
            <v>5556</v>
          </cell>
        </row>
        <row r="161">
          <cell r="B161" t="str">
            <v>561 Социален асистент</v>
          </cell>
          <cell r="C161">
            <v>5561</v>
          </cell>
        </row>
        <row r="162">
          <cell r="B162" t="str">
            <v>562 Личен асистент</v>
          </cell>
          <cell r="C162">
            <v>5562</v>
          </cell>
        </row>
        <row r="163">
          <cell r="B163" t="str">
            <v>588 Международни програми и споразумения, дарения и помощи от чужбина</v>
          </cell>
          <cell r="C163">
            <v>5588</v>
          </cell>
        </row>
        <row r="164">
          <cell r="B164" t="str">
            <v>589 Други служби и дейности по социалното осигуряване, подпомагане и заетостта</v>
          </cell>
          <cell r="C164">
            <v>5589</v>
          </cell>
        </row>
        <row r="165">
          <cell r="B165" t="str">
            <v>601 Управление, контрол и регулиране на дейностите по жил. строителство и териториално развитие</v>
          </cell>
          <cell r="C165">
            <v>6601</v>
          </cell>
        </row>
        <row r="166">
          <cell r="B166" t="str">
            <v>602 Служби по кадастър, геодезия и регистрация на недвижимата собственост</v>
          </cell>
          <cell r="C166">
            <v>6602</v>
          </cell>
        </row>
        <row r="167">
          <cell r="B167" t="str">
            <v>603 Водоснабдяване и канализация</v>
          </cell>
          <cell r="C167">
            <v>6603</v>
          </cell>
        </row>
        <row r="168">
          <cell r="B168" t="str">
            <v>604 Осветление на улици и площади</v>
          </cell>
          <cell r="C168">
            <v>6604</v>
          </cell>
        </row>
        <row r="169">
          <cell r="B169" t="str">
            <v>605 Бани и перални</v>
          </cell>
          <cell r="C169">
            <v>6605</v>
          </cell>
        </row>
        <row r="170">
          <cell r="B170" t="str">
            <v>606 Изграждане, ремонт и поддържане на уличната мрежа</v>
          </cell>
          <cell r="C170">
            <v>6606</v>
          </cell>
        </row>
        <row r="171">
          <cell r="B171" t="str">
            <v>618 Международни програми и споразумения, дарения и помощи от чужбина</v>
          </cell>
          <cell r="C171">
            <v>6618</v>
          </cell>
        </row>
        <row r="172">
          <cell r="B172" t="str">
            <v>619 Други дейности по жилищното строителство, благоустройството и регионалното развитие</v>
          </cell>
          <cell r="C172">
            <v>6619</v>
          </cell>
        </row>
        <row r="173">
          <cell r="B173" t="str">
            <v>621 Управление, контрол и регулиране на дейностите по опазване на околната среда</v>
          </cell>
          <cell r="C173">
            <v>6621</v>
          </cell>
        </row>
        <row r="174">
          <cell r="B174" t="str">
            <v>622 Озеленяване</v>
          </cell>
          <cell r="C174">
            <v>6622</v>
          </cell>
        </row>
        <row r="175">
          <cell r="B175" t="str">
            <v>623 Чистота</v>
          </cell>
          <cell r="C175">
            <v>6623</v>
          </cell>
        </row>
        <row r="176">
          <cell r="B176" t="str">
            <v>624 Геозащита</v>
          </cell>
          <cell r="C176">
            <v>6624</v>
          </cell>
        </row>
        <row r="177">
          <cell r="B177" t="str">
            <v>625 Приложни и научни изследвания  в областта на опазване на околната среда</v>
          </cell>
          <cell r="C177">
            <v>6625</v>
          </cell>
        </row>
        <row r="178">
          <cell r="B178" t="str">
            <v>626 Пречистване на отпадъчните води от населените места</v>
          </cell>
          <cell r="C178">
            <v>6626</v>
          </cell>
        </row>
        <row r="179">
          <cell r="B179" t="str">
            <v>627 Управление на дейностите по отпадъците</v>
          </cell>
          <cell r="C179">
            <v>6627</v>
          </cell>
        </row>
        <row r="180">
          <cell r="B180" t="str">
            <v>628 Международни програми и споразумения, дарения и помощи от чужбина</v>
          </cell>
          <cell r="C180">
            <v>6628</v>
          </cell>
        </row>
        <row r="181">
          <cell r="B181" t="str">
            <v>629 Други дейности по опазване на околната среда</v>
          </cell>
          <cell r="C181">
            <v>6629</v>
          </cell>
        </row>
        <row r="182">
          <cell r="B182" t="str">
            <v>701 Дейности по почивното дело и социалния отдих</v>
          </cell>
          <cell r="C182">
            <v>7701</v>
          </cell>
        </row>
        <row r="183">
          <cell r="B183" t="str">
            <v>708 Международни програми и споразумения, дарения и помощи от чужбина</v>
          </cell>
          <cell r="C183">
            <v>7708</v>
          </cell>
        </row>
        <row r="184">
          <cell r="B184" t="str">
            <v>711 Управление, контрол и регулиране на дейностите по спорта</v>
          </cell>
          <cell r="C184">
            <v>7711</v>
          </cell>
        </row>
        <row r="185">
          <cell r="B185" t="str">
            <v>712 Детски и специализирани спортни школи</v>
          </cell>
          <cell r="C185">
            <v>7712</v>
          </cell>
        </row>
        <row r="186">
          <cell r="B186" t="str">
            <v>713 Спорт за всички</v>
          </cell>
          <cell r="C186">
            <v>7713</v>
          </cell>
        </row>
        <row r="187">
          <cell r="B187" t="str">
            <v>714 Спортни бази за спорт за всички</v>
          </cell>
          <cell r="C187">
            <v>7714</v>
          </cell>
        </row>
        <row r="188">
          <cell r="B188" t="str">
            <v>718 Международни програми и споразумения, дарения и помощи от чужбина</v>
          </cell>
          <cell r="C188">
            <v>7718</v>
          </cell>
        </row>
        <row r="189">
          <cell r="B189" t="str">
            <v>719 Други дейности по спорта и физическата култура</v>
          </cell>
          <cell r="C189">
            <v>7719</v>
          </cell>
        </row>
        <row r="190">
          <cell r="B190" t="str">
            <v>731 Управление, контрол и регулиране на дейностите по културата</v>
          </cell>
          <cell r="C190">
            <v>7731</v>
          </cell>
        </row>
        <row r="191">
          <cell r="B191" t="str">
            <v>732 Културни дейности</v>
          </cell>
          <cell r="C191">
            <v>7732</v>
          </cell>
        </row>
        <row r="192">
          <cell r="B192" t="str">
            <v>733 Български културни институти в чужбина</v>
          </cell>
          <cell r="C192">
            <v>7733</v>
          </cell>
        </row>
        <row r="193">
          <cell r="B193" t="str">
            <v>735 Театри</v>
          </cell>
          <cell r="C193">
            <v>7735</v>
          </cell>
        </row>
        <row r="194">
          <cell r="B194" t="str">
            <v>736 Оперно - филхармонични дружества и опери</v>
          </cell>
          <cell r="C194">
            <v>7736</v>
          </cell>
        </row>
        <row r="195">
          <cell r="B195" t="str">
            <v>737 Оркестри и ансамбли</v>
          </cell>
          <cell r="C195">
            <v>7737</v>
          </cell>
        </row>
        <row r="196">
          <cell r="B196" t="str">
            <v>738 Читалища</v>
          </cell>
          <cell r="C196">
            <v>7738</v>
          </cell>
        </row>
        <row r="197">
          <cell r="B197" t="str">
            <v>739 Музеи, худ. галерии, паметници на културата и етногр. комплекси с национален и регионален харакер</v>
          </cell>
          <cell r="C197">
            <v>7739</v>
          </cell>
        </row>
        <row r="198">
          <cell r="B198" t="str">
            <v>740 Музеи, художествени галерии, паметници на културата и етнографски комплекси с местен харакер</v>
          </cell>
          <cell r="C198">
            <v>7740</v>
          </cell>
        </row>
        <row r="199">
          <cell r="B199" t="str">
            <v>741 Радиотранслационни възли</v>
          </cell>
          <cell r="C199">
            <v>7741</v>
          </cell>
        </row>
        <row r="200">
          <cell r="B200" t="str">
            <v>742 Радио</v>
          </cell>
          <cell r="C200">
            <v>7742</v>
          </cell>
        </row>
        <row r="201">
          <cell r="B201" t="str">
            <v>743 Телевизия</v>
          </cell>
          <cell r="C201">
            <v>7743</v>
          </cell>
        </row>
        <row r="202">
          <cell r="B202" t="str">
            <v>744 Филмотечно и фонотечно дело</v>
          </cell>
          <cell r="C202">
            <v>7744</v>
          </cell>
        </row>
        <row r="203">
          <cell r="B203" t="str">
            <v>745 Обредни домове и зали</v>
          </cell>
          <cell r="C203">
            <v>7745</v>
          </cell>
        </row>
        <row r="204">
          <cell r="B204" t="str">
            <v>746 Зоопаркове</v>
          </cell>
          <cell r="C204">
            <v>7746</v>
          </cell>
        </row>
        <row r="205">
          <cell r="B205" t="str">
            <v>747 Държавен архив и териториални архиви</v>
          </cell>
          <cell r="C205">
            <v>7747</v>
          </cell>
        </row>
        <row r="206">
          <cell r="B206" t="str">
            <v>748 Подпомагане развитието на културата</v>
          </cell>
          <cell r="C206">
            <v>7748</v>
          </cell>
        </row>
        <row r="207">
          <cell r="B207" t="str">
            <v>751 Библиотеки с национален и регионален характер</v>
          </cell>
          <cell r="C207">
            <v>7751</v>
          </cell>
        </row>
        <row r="208">
          <cell r="B208" t="str">
            <v>752 Градски библиотеки</v>
          </cell>
          <cell r="C208">
            <v>7752</v>
          </cell>
        </row>
        <row r="209">
          <cell r="B209" t="str">
            <v>755 Приложни и научни изследвания  в областта на опазване на културата</v>
          </cell>
          <cell r="C209">
            <v>7755</v>
          </cell>
        </row>
        <row r="210">
          <cell r="B210" t="str">
            <v>758 Международни програми и споразумения, дарения и помощи от чужбина</v>
          </cell>
          <cell r="C210">
            <v>7758</v>
          </cell>
        </row>
        <row r="211">
          <cell r="B211" t="str">
            <v>759 Други дейности по културата</v>
          </cell>
          <cell r="C211">
            <v>7759</v>
          </cell>
        </row>
        <row r="212">
          <cell r="B212" t="str">
            <v>761 Контрол и регулиране на дейностите по религиозно дело</v>
          </cell>
          <cell r="C212">
            <v>7761</v>
          </cell>
        </row>
        <row r="213">
          <cell r="B213" t="str">
            <v>762 Субсидии и други разходи за дейности по религиозно дело</v>
          </cell>
          <cell r="C213">
            <v>7762</v>
          </cell>
        </row>
        <row r="214">
          <cell r="B214" t="str">
            <v>768 Международни програми и споразумения, дарения и помощи от чужбина</v>
          </cell>
          <cell r="C214">
            <v>7768</v>
          </cell>
        </row>
        <row r="215">
          <cell r="B215" t="str">
            <v>801 Управление, контрол и регулиране на минното дело и дейностите по енергетиката</v>
          </cell>
          <cell r="C215">
            <v>8801</v>
          </cell>
        </row>
        <row r="216">
          <cell r="B216" t="str">
            <v>802 Изследвания, измервания и анализи на горивата и енергията</v>
          </cell>
          <cell r="C216">
            <v>8802</v>
          </cell>
        </row>
        <row r="217">
          <cell r="B217" t="str">
            <v>803 Безопасност и съхраняване на радиоактивни отпадъци</v>
          </cell>
          <cell r="C217">
            <v>8803</v>
          </cell>
        </row>
        <row r="218">
          <cell r="B218" t="str">
            <v>804 Извеждане на ядрени съоръжения от експлоатация</v>
          </cell>
          <cell r="C218">
            <v>8804</v>
          </cell>
        </row>
        <row r="219">
          <cell r="B219" t="str">
            <v>805 Приложни и научни изследвания  в областта на минното дело, горивата и енергията</v>
          </cell>
          <cell r="C219">
            <v>8805</v>
          </cell>
        </row>
        <row r="220">
          <cell r="B220" t="str">
            <v>807 Международни програми и споразумения, дарения и помощи от чужбина</v>
          </cell>
          <cell r="C220">
            <v>8807</v>
          </cell>
        </row>
        <row r="221">
          <cell r="B221" t="str">
            <v>808 Други дейности по минното дело</v>
          </cell>
          <cell r="C221">
            <v>8808</v>
          </cell>
        </row>
        <row r="222">
          <cell r="B222" t="str">
            <v>809 Други дейности по горивата и енергията</v>
          </cell>
          <cell r="C222">
            <v>8809</v>
          </cell>
        </row>
        <row r="223">
          <cell r="B223" t="str">
            <v>811 Управление, контрол и регулиране на дейностите по растениевъдство</v>
          </cell>
          <cell r="C223">
            <v>8811</v>
          </cell>
        </row>
        <row r="224">
          <cell r="B224" t="str">
            <v>813 Областни земеделски служби</v>
          </cell>
          <cell r="C224">
            <v>8813</v>
          </cell>
        </row>
        <row r="225">
          <cell r="B225" t="str">
            <v>814 Управление, контрол и регулиране на дейностите по горското стопанство</v>
          </cell>
          <cell r="C225">
            <v>8814</v>
          </cell>
        </row>
        <row r="226">
          <cell r="B226" t="str">
            <v>815 Управление, контрол и регулиране на дейностите по лова и риболова</v>
          </cell>
          <cell r="C226">
            <v>8815</v>
          </cell>
        </row>
        <row r="227">
          <cell r="B227" t="str">
            <v>816 Машинно-изпитателни центрове и контролно технически инспекции</v>
          </cell>
          <cell r="C227">
            <v>8816</v>
          </cell>
        </row>
        <row r="228">
          <cell r="B228" t="str">
            <v>817 Ветеринарно-медицински служби</v>
          </cell>
          <cell r="C228">
            <v>8817</v>
          </cell>
        </row>
        <row r="229">
          <cell r="B229" t="str">
            <v>821 Други служби по поземлената реформа</v>
          </cell>
          <cell r="C229">
            <v>8821</v>
          </cell>
        </row>
        <row r="230">
          <cell r="B230" t="str">
            <v>824 Национални доплащания и съфинансиране към директните плащания за земеделски производители</v>
          </cell>
          <cell r="C230">
            <v>8824</v>
          </cell>
        </row>
        <row r="231">
          <cell r="B231" t="str">
            <v>825 Приложни и научни изследвания  в областта на земеделието и горите</v>
          </cell>
          <cell r="C231">
            <v>8825</v>
          </cell>
        </row>
        <row r="232">
          <cell r="B232" t="str">
            <v>826 Рибарство</v>
          </cell>
          <cell r="C232">
            <v>8826</v>
          </cell>
        </row>
        <row r="233">
          <cell r="B233" t="str">
            <v>827 Развитие на селските райони</v>
          </cell>
          <cell r="C233">
            <v>8827</v>
          </cell>
        </row>
        <row r="234">
          <cell r="B234" t="str">
            <v>828 Международни програми и споразумения, дарения и помощи от чужбина</v>
          </cell>
          <cell r="C234">
            <v>8828</v>
          </cell>
        </row>
        <row r="235">
          <cell r="B235" t="str">
            <v>829 Други дейности по селско и горско стопанство, лов и риболов</v>
          </cell>
          <cell r="C235">
            <v>8829</v>
          </cell>
        </row>
        <row r="236">
          <cell r="B236" t="str">
            <v>831 Управление,контрол и регулиране на дейностите по транспорта и пътищата</v>
          </cell>
          <cell r="C236">
            <v>8831</v>
          </cell>
        </row>
        <row r="237">
          <cell r="B237" t="str">
            <v>832 Служби и дейности по поддържане, ремонт и изграждане на пътищата</v>
          </cell>
          <cell r="C237">
            <v>8832</v>
          </cell>
        </row>
        <row r="238">
          <cell r="B238" t="str">
            <v>833 Проучвания, измервания и анализи на пътната мрежа</v>
          </cell>
          <cell r="C238">
            <v>8833</v>
          </cell>
        </row>
        <row r="239">
          <cell r="B239" t="str">
            <v>834 Дейности по автомобилния транспорт</v>
          </cell>
          <cell r="C239">
            <v>8834</v>
          </cell>
        </row>
        <row r="240">
          <cell r="B240" t="str">
            <v>835 Дейности по железопътния транспорт</v>
          </cell>
          <cell r="C240">
            <v>8835</v>
          </cell>
        </row>
        <row r="241">
          <cell r="B241" t="str">
            <v>836 Дейности по въздушния транспорт</v>
          </cell>
          <cell r="C241">
            <v>8836</v>
          </cell>
        </row>
        <row r="242">
          <cell r="B242" t="str">
            <v>837 Дейности по водния транспорт</v>
          </cell>
          <cell r="C242">
            <v>8837</v>
          </cell>
        </row>
        <row r="243">
          <cell r="B243" t="str">
            <v>838 Управление, контрол и регулиране на дейностите по комуникациите</v>
          </cell>
          <cell r="C243">
            <v>8838</v>
          </cell>
        </row>
        <row r="244">
          <cell r="B244" t="str">
            <v>839 Пощи и далекосъобщения</v>
          </cell>
          <cell r="C244">
            <v>8839</v>
          </cell>
        </row>
        <row r="245">
          <cell r="B245" t="str">
            <v>845 Приложни и научни изследвания  в областта на транспорта и съобщенията</v>
          </cell>
          <cell r="C245">
            <v>8845</v>
          </cell>
        </row>
        <row r="246">
          <cell r="B246" t="str">
            <v>848 Международни програми и споразумения, дарения и помощи от чужбина</v>
          </cell>
          <cell r="C246">
            <v>8848</v>
          </cell>
        </row>
        <row r="247">
          <cell r="B247" t="str">
            <v>849 Други дейности по транспорта,пътищата,пощите и далекосъобщенията</v>
          </cell>
          <cell r="C247">
            <v>8849</v>
          </cell>
        </row>
        <row r="248">
          <cell r="B248" t="str">
            <v>851 Управление, контрол и регулиране на дейностите по промишлеността</v>
          </cell>
          <cell r="C248">
            <v>8851</v>
          </cell>
        </row>
        <row r="249">
          <cell r="B249" t="str">
            <v>852 Управление, контрол и регулиране на дейностите по строителството</v>
          </cell>
          <cell r="C249">
            <v>8852</v>
          </cell>
        </row>
        <row r="250">
          <cell r="B250" t="str">
            <v>853 Международни програми и споразумения, дарения и помощи от чужбина</v>
          </cell>
          <cell r="C250">
            <v>8853</v>
          </cell>
        </row>
        <row r="251">
          <cell r="B251" t="str">
            <v>855 Приложни и научни изследвания  в областта на промишлеността и строителството</v>
          </cell>
          <cell r="C251">
            <v>8855</v>
          </cell>
        </row>
        <row r="252">
          <cell r="B252" t="str">
            <v>858 Други дейности по промишлеността</v>
          </cell>
          <cell r="C252">
            <v>8858</v>
          </cell>
        </row>
        <row r="253">
          <cell r="B253" t="str">
            <v>859 Други дейности по строителството</v>
          </cell>
          <cell r="C253">
            <v>8859</v>
          </cell>
        </row>
        <row r="254">
          <cell r="B254" t="str">
            <v>861 Управление, контрол и регулиране на дейностите по туризма</v>
          </cell>
          <cell r="C254">
            <v>8861</v>
          </cell>
        </row>
        <row r="255">
          <cell r="B255" t="str">
            <v>862 Туристически бази</v>
          </cell>
          <cell r="C255">
            <v>8862</v>
          </cell>
        </row>
        <row r="256">
          <cell r="B256" t="str">
            <v>863 Специализирани спортно-туристически школи</v>
          </cell>
          <cell r="C256">
            <v>8863</v>
          </cell>
        </row>
        <row r="257">
          <cell r="B257" t="str">
            <v>864 Международни програми и споразумения, дарения и помощи от чужбина</v>
          </cell>
          <cell r="C257">
            <v>8864</v>
          </cell>
        </row>
        <row r="258">
          <cell r="B258" t="str">
            <v>865 Други дейности по туризма</v>
          </cell>
          <cell r="C258">
            <v>8865</v>
          </cell>
        </row>
        <row r="259">
          <cell r="B259" t="str">
            <v>866 Общински пазари и тържища</v>
          </cell>
          <cell r="C259">
            <v>8866</v>
          </cell>
        </row>
        <row r="260">
          <cell r="B260" t="str">
            <v>867 Реклама и маркетинг</v>
          </cell>
          <cell r="C260">
            <v>8867</v>
          </cell>
        </row>
        <row r="261">
          <cell r="B261" t="str">
            <v>868 Информационно-изчислителни центрове</v>
          </cell>
          <cell r="C261">
            <v>8868</v>
          </cell>
        </row>
        <row r="262">
          <cell r="B262" t="str">
            <v>869 Издателска дейност и печатни бази</v>
          </cell>
          <cell r="C262">
            <v>8869</v>
          </cell>
        </row>
        <row r="263">
          <cell r="B263" t="str">
            <v>871 Помощни стопанства, столове и други спомагателни дейности</v>
          </cell>
          <cell r="C263">
            <v>8871</v>
          </cell>
        </row>
        <row r="264">
          <cell r="B264" t="str">
            <v>872 Дворци, резиденции и стопанства</v>
          </cell>
          <cell r="C264">
            <v>8872</v>
          </cell>
        </row>
        <row r="265">
          <cell r="B265" t="str">
            <v>873 Оздравителни програми за предприятия в изолация и ликвидация</v>
          </cell>
          <cell r="C265">
            <v>8873</v>
          </cell>
        </row>
        <row r="266">
          <cell r="B266" t="str">
            <v>875 Органи и дейности по приватизация</v>
          </cell>
          <cell r="C266">
            <v>8875</v>
          </cell>
        </row>
        <row r="267">
          <cell r="B267" t="str">
            <v>876 Органи по стандартизация и метрология</v>
          </cell>
          <cell r="C267">
            <v>8876</v>
          </cell>
        </row>
        <row r="268">
          <cell r="B268" t="str">
            <v>877 Патентно дело</v>
          </cell>
          <cell r="C268">
            <v>8877</v>
          </cell>
        </row>
        <row r="269">
          <cell r="B269" t="str">
            <v>878 Приюти за безстопанствени животни</v>
          </cell>
          <cell r="C269">
            <v>8878</v>
          </cell>
        </row>
        <row r="270">
          <cell r="B270" t="str">
            <v>885 Приложни и научни изследвания  в други дейности по икономиката</v>
          </cell>
          <cell r="C270">
            <v>8885</v>
          </cell>
        </row>
        <row r="271">
          <cell r="B271" t="str">
            <v>888 Структурни реформи</v>
          </cell>
          <cell r="C271">
            <v>8888</v>
          </cell>
        </row>
        <row r="272">
          <cell r="B272" t="str">
            <v>897 Международни програми и споразумения, дарения и помощи от чужбина</v>
          </cell>
          <cell r="C272">
            <v>8897</v>
          </cell>
        </row>
        <row r="273">
          <cell r="B273" t="str">
            <v>898 Други дейности по икономиката</v>
          </cell>
          <cell r="C273">
            <v>8898</v>
          </cell>
        </row>
        <row r="274">
          <cell r="B274" t="str">
            <v>910 Разходи за лихви</v>
          </cell>
          <cell r="C274">
            <v>9910</v>
          </cell>
        </row>
        <row r="275">
          <cell r="B275" t="str">
            <v>997 Други разходи некласифицирани по другите функции</v>
          </cell>
          <cell r="C275">
            <v>9997</v>
          </cell>
        </row>
        <row r="276">
          <cell r="B276" t="str">
            <v xml:space="preserve">998 Резерв </v>
          </cell>
          <cell r="C276">
            <v>9998</v>
          </cell>
        </row>
        <row r="282">
          <cell r="A282" t="str">
            <v xml:space="preserve">ИЗБЕРЕТЕ ОПЕРАТИВНА ПРОГРАМА </v>
          </cell>
        </row>
        <row r="283">
          <cell r="A283" t="str">
            <v>ПЕРИОД 2014-2020</v>
          </cell>
        </row>
        <row r="284">
          <cell r="A284" t="str">
            <v>КФ - ОП "Транспорт и транспортна инфраструктура"</v>
          </cell>
          <cell r="B284" t="str">
            <v>98111</v>
          </cell>
        </row>
        <row r="285">
          <cell r="A285" t="str">
            <v>КФ - ОП "Околна среда"</v>
          </cell>
          <cell r="B285" t="str">
            <v>98112</v>
          </cell>
        </row>
        <row r="286">
          <cell r="A286" t="str">
            <v>ЕФРР - ОП "Транспорт и транспортна инфраструктура"</v>
          </cell>
          <cell r="B286" t="str">
            <v>98211</v>
          </cell>
        </row>
        <row r="287">
          <cell r="A287" t="str">
            <v>ЕФРР - ОП "Региони в растеж"</v>
          </cell>
          <cell r="B287" t="str">
            <v>98212</v>
          </cell>
        </row>
        <row r="288">
          <cell r="A288" t="str">
            <v>ЕФРР - ОП "Наука и образование за интелигентен растеж"</v>
          </cell>
          <cell r="B288" t="str">
            <v>98213</v>
          </cell>
        </row>
        <row r="289">
          <cell r="A289" t="str">
            <v>ЕФРР - ОП "Иновации и конкурентоспособност "</v>
          </cell>
          <cell r="B289" t="str">
            <v>98214</v>
          </cell>
        </row>
        <row r="290">
          <cell r="A290" t="str">
            <v>ЕФРР - ОП "Околна среда"</v>
          </cell>
          <cell r="B290" t="str">
            <v>98215</v>
          </cell>
        </row>
        <row r="291">
          <cell r="A291" t="str">
            <v>ЕФРР - ОП "Инициатива за малки и средни предприятия"</v>
          </cell>
          <cell r="B291" t="str">
            <v>98224</v>
          </cell>
        </row>
        <row r="292">
          <cell r="A292" t="str">
            <v>ЕСФ - ОП "Развитие на човешките ресурси"</v>
          </cell>
          <cell r="B292" t="str">
            <v>98311</v>
          </cell>
        </row>
        <row r="293">
          <cell r="A293" t="str">
            <v>ЕСФ - ОП "Добро управление"</v>
          </cell>
          <cell r="B293" t="str">
            <v>98312</v>
          </cell>
        </row>
        <row r="294">
          <cell r="A294" t="str">
            <v>ЕСФ - ОП "Наука и образование за интелигентен растеж"</v>
          </cell>
          <cell r="B294" t="str">
            <v>98313</v>
          </cell>
        </row>
        <row r="295">
          <cell r="A295" t="str">
            <v xml:space="preserve">ОП "Фонд за европейско подпомагане на най-нуждаещите се лица" </v>
          </cell>
          <cell r="B295">
            <v>98315</v>
          </cell>
        </row>
        <row r="296">
          <cell r="A296" t="str">
            <v>ПЕРИОД 2007-2013</v>
          </cell>
        </row>
        <row r="297">
          <cell r="A297" t="str">
            <v>КФ - ОП "ТРАНСПОРТ"</v>
          </cell>
          <cell r="B297" t="str">
            <v>98101</v>
          </cell>
        </row>
        <row r="298">
          <cell r="A298" t="str">
            <v>КФ - ОП "ОКОЛНА СРЕДА"</v>
          </cell>
          <cell r="B298" t="str">
            <v>98102</v>
          </cell>
        </row>
        <row r="299">
          <cell r="A299" t="str">
            <v>ЕФРР - ОП "ТРАНСПОРТ"</v>
          </cell>
          <cell r="B299" t="str">
            <v>98201</v>
          </cell>
        </row>
        <row r="300">
          <cell r="A300" t="str">
            <v>ЕФРР - ОП "РЕГИОНАЛНО РАЗВИТИЕ"</v>
          </cell>
          <cell r="B300" t="str">
            <v>98202</v>
          </cell>
        </row>
        <row r="301">
          <cell r="A301" t="str">
            <v>ЕФРР - ОП "КОНКУРЕНТНОСПОСОБНОСТ"</v>
          </cell>
          <cell r="B301" t="str">
            <v>98204</v>
          </cell>
        </row>
        <row r="302">
          <cell r="A302" t="str">
            <v>ЕФРР - ОП "ОКОЛНА СРЕДА"</v>
          </cell>
          <cell r="B302" t="str">
            <v>98205</v>
          </cell>
        </row>
        <row r="303">
          <cell r="A303" t="str">
            <v>ЕФРР - ОП "ТЕХНИЧЕСКА ПОМОЩ"</v>
          </cell>
          <cell r="B303" t="str">
            <v>98210</v>
          </cell>
        </row>
        <row r="304">
          <cell r="A304" t="str">
            <v>ЕСФ - ОП "ЧОВЕШКИ РЕСУРСИ"</v>
          </cell>
          <cell r="B304" t="str">
            <v>98301</v>
          </cell>
        </row>
        <row r="305">
          <cell r="A305" t="str">
            <v>ЕСФ - ОП "АДМИНИСТРАТИВЕН КАПАЦИТЕТ"</v>
          </cell>
          <cell r="B305" t="str">
            <v>98302</v>
          </cell>
        </row>
        <row r="311">
          <cell r="A311" t="str">
            <v>0100</v>
          </cell>
          <cell r="B311" t="str">
            <v>Народно събрание</v>
          </cell>
        </row>
        <row r="312">
          <cell r="A312" t="str">
            <v>0200</v>
          </cell>
          <cell r="B312" t="str">
            <v>Администрация на президентството</v>
          </cell>
        </row>
        <row r="313">
          <cell r="A313" t="str">
            <v>0300</v>
          </cell>
          <cell r="B313" t="str">
            <v xml:space="preserve">Министерски съвет </v>
          </cell>
        </row>
        <row r="314">
          <cell r="A314" t="str">
            <v>0400</v>
          </cell>
          <cell r="B314" t="str">
            <v>Конституционен съд</v>
          </cell>
        </row>
        <row r="315">
          <cell r="A315" t="str">
            <v>0500</v>
          </cell>
          <cell r="B315" t="str">
            <v>Сметна палата</v>
          </cell>
        </row>
        <row r="316">
          <cell r="A316" t="str">
            <v>0600</v>
          </cell>
          <cell r="B316" t="str">
            <v>Висш съдебен съвет</v>
          </cell>
        </row>
        <row r="317">
          <cell r="A317" t="str">
            <v>1000</v>
          </cell>
          <cell r="B317" t="str">
            <v>Министерство на финансите</v>
          </cell>
        </row>
        <row r="318">
          <cell r="A318" t="str">
            <v>1100</v>
          </cell>
          <cell r="B318" t="str">
            <v>Министерство на външните работи</v>
          </cell>
        </row>
        <row r="319">
          <cell r="A319" t="str">
            <v>1200</v>
          </cell>
          <cell r="B319" t="str">
            <v>Министерство на отбраната</v>
          </cell>
        </row>
        <row r="320">
          <cell r="A320" t="str">
            <v>1300</v>
          </cell>
          <cell r="B320" t="str">
            <v>Министерство на вътрешните работи</v>
          </cell>
        </row>
        <row r="321">
          <cell r="A321" t="str">
            <v>1400</v>
          </cell>
          <cell r="B321" t="str">
            <v>Министерство на правосъдието</v>
          </cell>
        </row>
        <row r="322">
          <cell r="A322" t="str">
            <v>1500</v>
          </cell>
          <cell r="B322" t="str">
            <v>Министерство на труда и социалната политика</v>
          </cell>
        </row>
        <row r="323">
          <cell r="A323" t="str">
            <v>1600</v>
          </cell>
          <cell r="B323" t="str">
            <v>Министерство на здравеопазването</v>
          </cell>
        </row>
        <row r="324">
          <cell r="A324" t="str">
            <v>1700</v>
          </cell>
          <cell r="B324" t="str">
            <v xml:space="preserve">Министерство на образованието и науката </v>
          </cell>
        </row>
        <row r="325">
          <cell r="A325" t="str">
            <v>1800</v>
          </cell>
          <cell r="B325" t="str">
            <v>Министерство на културата</v>
          </cell>
        </row>
        <row r="326">
          <cell r="A326" t="str">
            <v>1900</v>
          </cell>
          <cell r="B326" t="str">
            <v>Министерство на околната среда и водите</v>
          </cell>
        </row>
        <row r="327">
          <cell r="A327" t="str">
            <v>2000</v>
          </cell>
          <cell r="B327" t="str">
            <v>Министерство на икономиката</v>
          </cell>
        </row>
        <row r="328">
          <cell r="A328" t="str">
            <v>2100</v>
          </cell>
          <cell r="B328" t="str">
            <v>Министерство на регионалното развитие и благоустройство</v>
          </cell>
        </row>
        <row r="329">
          <cell r="A329" t="str">
            <v>2200</v>
          </cell>
          <cell r="B329" t="str">
            <v>Министерство на земеделието и храните</v>
          </cell>
        </row>
        <row r="330">
          <cell r="A330" t="str">
            <v>2300</v>
          </cell>
          <cell r="B330" t="str">
            <v>Министерство на транспорта, информационните технологии и съобщенията</v>
          </cell>
        </row>
        <row r="331">
          <cell r="A331" t="str">
            <v>2400</v>
          </cell>
          <cell r="B331" t="str">
            <v>Министерство на енергетиката</v>
          </cell>
        </row>
        <row r="332">
          <cell r="A332" t="str">
            <v>2500</v>
          </cell>
          <cell r="B332" t="str">
            <v>Министерство на младежта и спорта</v>
          </cell>
        </row>
        <row r="333">
          <cell r="A333" t="str">
            <v>3000</v>
          </cell>
          <cell r="B333" t="str">
            <v>Държавна агенция  "Национална сигурност"</v>
          </cell>
        </row>
        <row r="334">
          <cell r="A334" t="str">
            <v>3200</v>
          </cell>
          <cell r="B334" t="str">
            <v>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v>
          </cell>
        </row>
        <row r="335">
          <cell r="A335" t="str">
            <v>3300</v>
          </cell>
          <cell r="B335" t="str">
            <v>Комисия за защита от дискриминация</v>
          </cell>
        </row>
        <row r="336">
          <cell r="A336" t="str">
            <v>3400</v>
          </cell>
          <cell r="B336" t="str">
            <v>Комисия за защита на личните данни</v>
          </cell>
        </row>
        <row r="337">
          <cell r="A337" t="str">
            <v>3500</v>
          </cell>
          <cell r="B337" t="str">
            <v>Държавна агенция “Електронно управление”</v>
          </cell>
        </row>
        <row r="338">
          <cell r="A338" t="str">
            <v>3700</v>
          </cell>
          <cell r="B338" t="str">
            <v>Комисия за отнемане на незаконно придобито имущество</v>
          </cell>
        </row>
        <row r="339">
          <cell r="A339" t="str">
            <v>3800</v>
          </cell>
          <cell r="B339" t="str">
            <v>Национална служба за охрана</v>
          </cell>
        </row>
        <row r="340">
          <cell r="A340" t="str">
            <v>3900</v>
          </cell>
          <cell r="B340" t="str">
            <v>Държавна агенция "Разузнаване"</v>
          </cell>
        </row>
        <row r="341">
          <cell r="A341" t="str">
            <v>4000</v>
          </cell>
          <cell r="B341" t="str">
            <v>Омбудсман</v>
          </cell>
        </row>
        <row r="342">
          <cell r="A342" t="str">
            <v>4100</v>
          </cell>
          <cell r="B342" t="str">
            <v>Национален статистически институт</v>
          </cell>
        </row>
        <row r="343">
          <cell r="A343" t="str">
            <v>4200</v>
          </cell>
          <cell r="B343" t="str">
            <v>Комисия за защита на конкуренцията</v>
          </cell>
        </row>
        <row r="344">
          <cell r="A344" t="str">
            <v>4300</v>
          </cell>
          <cell r="B344" t="str">
            <v>Комисия за регулиране на съобщенията</v>
          </cell>
        </row>
        <row r="345">
          <cell r="A345" t="str">
            <v>4400</v>
          </cell>
          <cell r="B345" t="str">
            <v>Съвет за електронни медии</v>
          </cell>
        </row>
        <row r="346">
          <cell r="A346" t="str">
            <v>4500</v>
          </cell>
          <cell r="B346" t="str">
            <v>Комисия за енергийно и водно регулиране</v>
          </cell>
        </row>
        <row r="347">
          <cell r="A347" t="str">
            <v>4600</v>
          </cell>
          <cell r="B347" t="str">
            <v>Агенция за ядрено регулиране</v>
          </cell>
        </row>
        <row r="348">
          <cell r="A348" t="str">
            <v>4700</v>
          </cell>
          <cell r="B348" t="str">
            <v>Комисия за финансов надзор</v>
          </cell>
        </row>
        <row r="349">
          <cell r="A349" t="str">
            <v>4800</v>
          </cell>
          <cell r="B349" t="str">
            <v>Държавна комисия по сигурността на информацията</v>
          </cell>
        </row>
        <row r="350">
          <cell r="A350" t="str">
            <v>5300</v>
          </cell>
          <cell r="B350" t="str">
            <v>Държавна агенция "Държавен резерв и военновременни запаси"</v>
          </cell>
        </row>
        <row r="351">
          <cell r="A351" t="str">
            <v>6100</v>
          </cell>
          <cell r="B351" t="str">
            <v>Българска национална телевизия</v>
          </cell>
        </row>
        <row r="352">
          <cell r="A352" t="str">
            <v>6200</v>
          </cell>
          <cell r="B352" t="str">
            <v>Българско национално радио</v>
          </cell>
        </row>
        <row r="353">
          <cell r="A353" t="str">
            <v>6300</v>
          </cell>
          <cell r="B353" t="str">
            <v>Българска телеграфна агенция</v>
          </cell>
        </row>
        <row r="354">
          <cell r="A354" t="str">
            <v>7100</v>
          </cell>
          <cell r="B354" t="str">
            <v>Министерство на туризма</v>
          </cell>
        </row>
        <row r="355">
          <cell r="A355" t="str">
            <v>8100</v>
          </cell>
          <cell r="B355" t="str">
            <v>Комисия за предотвратяване и установяване на конфликт на интереси</v>
          </cell>
        </row>
        <row r="356">
          <cell r="A356" t="str">
            <v>8200</v>
          </cell>
          <cell r="B356" t="str">
            <v>Централна избирателна комисия</v>
          </cell>
        </row>
        <row r="357">
          <cell r="A357" t="str">
            <v>8300</v>
          </cell>
          <cell r="B357" t="str">
            <v>Комисия за публичен надзор над регистрираните одитори</v>
          </cell>
        </row>
        <row r="358">
          <cell r="A358" t="str">
            <v>8400</v>
          </cell>
          <cell r="B358" t="str">
            <v>Държавен фонд "Земеделие"</v>
          </cell>
        </row>
        <row r="359">
          <cell r="A359" t="str">
            <v>8500</v>
          </cell>
          <cell r="B359" t="str">
            <v>Национално бюро за контрол на специалните разузнавателни средства</v>
          </cell>
        </row>
        <row r="360">
          <cell r="A360" t="str">
            <v>8600</v>
          </cell>
          <cell r="B360" t="str">
            <v>Държавна агенция „Технически операции”</v>
          </cell>
        </row>
        <row r="361">
          <cell r="A361" t="str">
            <v>9900</v>
          </cell>
          <cell r="B361" t="str">
            <v>Централен бюджет</v>
          </cell>
        </row>
        <row r="362">
          <cell r="B362" t="str">
            <v xml:space="preserve">     А.2) Кодове на други бюджетни организации от подсектор "централно управление"</v>
          </cell>
        </row>
        <row r="363">
          <cell r="B363" t="str">
            <v xml:space="preserve">    А.2.1) кодове на държавните висши училища и Българската академия на науките</v>
          </cell>
        </row>
        <row r="364">
          <cell r="B364" t="str">
            <v xml:space="preserve">        А.2.1а) кодове на ДВУ и БАН, финансирани от Министерството на образованието и науката</v>
          </cell>
        </row>
        <row r="365">
          <cell r="A365" t="str">
            <v>1701</v>
          </cell>
          <cell r="B365" t="str">
            <v>Софийски университет "Климент Охридски" - София</v>
          </cell>
        </row>
        <row r="366">
          <cell r="A366" t="str">
            <v>1702</v>
          </cell>
          <cell r="B366" t="str">
            <v>Пловдивски университет "Паисий Хилендарски" - Пловдив</v>
          </cell>
        </row>
        <row r="367">
          <cell r="A367" t="str">
            <v>1703</v>
          </cell>
          <cell r="B367" t="str">
            <v>Университет "Проф. д-р Асен Златаров" - Бургас</v>
          </cell>
        </row>
        <row r="368">
          <cell r="A368" t="str">
            <v>1704</v>
          </cell>
          <cell r="B368" t="str">
            <v>Великотърновки университет "Св. св . Кирил и Методий" - В. Търново</v>
          </cell>
        </row>
        <row r="369">
          <cell r="A369" t="str">
            <v>1705</v>
          </cell>
          <cell r="B369" t="str">
            <v>Югозападен университет "Неофит Рилски" - Благоевград</v>
          </cell>
        </row>
        <row r="370">
          <cell r="A370" t="str">
            <v>1706</v>
          </cell>
          <cell r="B370" t="str">
            <v>Шуменски университет "Епископ Константин Преславски" - Шумен</v>
          </cell>
        </row>
        <row r="371">
          <cell r="A371" t="str">
            <v>1711</v>
          </cell>
          <cell r="B371" t="str">
            <v>Русенски университет "Ангел Кънчев" - Русе</v>
          </cell>
        </row>
        <row r="372">
          <cell r="A372" t="str">
            <v>1712</v>
          </cell>
          <cell r="B372" t="str">
            <v>Технически университет - София</v>
          </cell>
        </row>
        <row r="373">
          <cell r="A373" t="str">
            <v>1713</v>
          </cell>
          <cell r="B373" t="str">
            <v>Технически университет - София - филиал Пловдив</v>
          </cell>
        </row>
        <row r="374">
          <cell r="A374" t="str">
            <v>1714</v>
          </cell>
          <cell r="B374" t="str">
            <v>Технически университет - Варна</v>
          </cell>
        </row>
        <row r="375">
          <cell r="A375" t="str">
            <v>1715</v>
          </cell>
          <cell r="B375" t="str">
            <v>Технически университет - Габрово</v>
          </cell>
        </row>
        <row r="376">
          <cell r="A376" t="str">
            <v>1716</v>
          </cell>
          <cell r="B376" t="str">
            <v>Университет по архитектура, строителство и геодезия - София</v>
          </cell>
        </row>
        <row r="377">
          <cell r="A377" t="str">
            <v>1717</v>
          </cell>
          <cell r="B377" t="str">
            <v>Минно-геоложки университет "Св. Ив. Рилски" - София</v>
          </cell>
        </row>
        <row r="378">
          <cell r="A378" t="str">
            <v>1718</v>
          </cell>
          <cell r="B378" t="str">
            <v>Лесотехнически университет - София</v>
          </cell>
        </row>
        <row r="379">
          <cell r="A379" t="str">
            <v>1719</v>
          </cell>
          <cell r="B379" t="str">
            <v>Химико-технологичен и металургичен университет - София</v>
          </cell>
        </row>
        <row r="380">
          <cell r="A380" t="str">
            <v>1721</v>
          </cell>
          <cell r="B380" t="str">
            <v>Университет по хранителни технологии - Пловдив</v>
          </cell>
        </row>
        <row r="381">
          <cell r="A381" t="str">
            <v>1722</v>
          </cell>
          <cell r="B381" t="str">
            <v>Аграрен университет - Пловдив</v>
          </cell>
        </row>
        <row r="382">
          <cell r="A382" t="str">
            <v>1723</v>
          </cell>
          <cell r="B382" t="str">
            <v>Тракийски университет - Стара Загора</v>
          </cell>
        </row>
        <row r="383">
          <cell r="A383" t="str">
            <v>1731</v>
          </cell>
          <cell r="B383" t="str">
            <v>Медицински университет - София</v>
          </cell>
        </row>
        <row r="384">
          <cell r="A384" t="str">
            <v>1732</v>
          </cell>
          <cell r="B384" t="str">
            <v>Медицински университет - Пловдив</v>
          </cell>
        </row>
        <row r="385">
          <cell r="A385" t="str">
            <v>1733</v>
          </cell>
          <cell r="B385" t="str">
            <v>Медицински университет "Проф. д-р Параскев Иванов Стоянов" - Варна</v>
          </cell>
        </row>
        <row r="386">
          <cell r="A386" t="str">
            <v>1734</v>
          </cell>
          <cell r="B386" t="str">
            <v>Тракийски университет - Стара Загора - медицински факултет</v>
          </cell>
        </row>
        <row r="387">
          <cell r="A387" t="str">
            <v>1735</v>
          </cell>
          <cell r="B387" t="str">
            <v>Медицински университет - Плевен</v>
          </cell>
        </row>
        <row r="388">
          <cell r="A388" t="str">
            <v>1741</v>
          </cell>
          <cell r="B388" t="str">
            <v>Университет за национално и световно стопанство - София</v>
          </cell>
        </row>
        <row r="389">
          <cell r="A389" t="str">
            <v>1742</v>
          </cell>
          <cell r="B389" t="str">
            <v>Икономически университет - Варна</v>
          </cell>
        </row>
        <row r="390">
          <cell r="A390" t="str">
            <v>1743</v>
          </cell>
          <cell r="B390" t="str">
            <v>Стопанска академия "Димитър Ценов" - Свищов</v>
          </cell>
        </row>
        <row r="391">
          <cell r="A391" t="str">
            <v>1751</v>
          </cell>
          <cell r="B391" t="str">
            <v>Държавна музикална академия "Панчо Владигеров" - София</v>
          </cell>
        </row>
        <row r="392">
          <cell r="A392" t="str">
            <v>1752</v>
          </cell>
          <cell r="B392" t="str">
            <v>Национална академия за театрално и филмово изкуство "Кр. Сарафов" - София</v>
          </cell>
        </row>
        <row r="393">
          <cell r="A393" t="str">
            <v>1753</v>
          </cell>
          <cell r="B393" t="str">
            <v>Национална художествена академия - София</v>
          </cell>
        </row>
        <row r="394">
          <cell r="A394" t="str">
            <v>1754</v>
          </cell>
          <cell r="B394" t="str">
            <v>Академия за музикално, танцово и изобразително изкуство - Пловдив</v>
          </cell>
        </row>
        <row r="395">
          <cell r="A395" t="str">
            <v>1759</v>
          </cell>
          <cell r="B395" t="str">
            <v>Национална спортна академия "Васил Левски" - София</v>
          </cell>
        </row>
        <row r="396">
          <cell r="A396" t="str">
            <v>1767</v>
          </cell>
          <cell r="B396" t="str">
            <v>Висше строително училище "Любен Каравелов" - София</v>
          </cell>
        </row>
        <row r="397">
          <cell r="A397" t="str">
            <v>1768</v>
          </cell>
          <cell r="B397" t="str">
            <v>Висше транспортно училище "Тодор Каблешков" - София</v>
          </cell>
        </row>
        <row r="398">
          <cell r="A398" t="str">
            <v>1771</v>
          </cell>
          <cell r="B398" t="str">
            <v xml:space="preserve">Университет по библиотекознание и информационни технологии - София </v>
          </cell>
        </row>
        <row r="399">
          <cell r="A399" t="str">
            <v>1772</v>
          </cell>
          <cell r="B399" t="str">
            <v>Висше училище по телекомуникации и пощи - София</v>
          </cell>
        </row>
        <row r="400">
          <cell r="A400" t="str">
            <v>1790</v>
          </cell>
          <cell r="B400" t="str">
            <v>Българска академия на науките - София</v>
          </cell>
        </row>
        <row r="401">
          <cell r="A401" t="str">
            <v/>
          </cell>
          <cell r="B401" t="str">
            <v xml:space="preserve">        А.2.1.б) кодове на ДВУ и ВА "Г. С. Раковски", финансирани от Министерството на отбраната</v>
          </cell>
        </row>
        <row r="402">
          <cell r="A402" t="str">
            <v>1281</v>
          </cell>
          <cell r="B402" t="str">
            <v>Военна академия "Г. С. Раковски" - София</v>
          </cell>
        </row>
        <row r="403">
          <cell r="A403" t="str">
            <v>1282</v>
          </cell>
          <cell r="B403" t="str">
            <v>Национален военен университет "Васил Левски" - Велико Търново</v>
          </cell>
        </row>
        <row r="404">
          <cell r="A404" t="str">
            <v>1283</v>
          </cell>
          <cell r="B404" t="str">
            <v>Висше военноморско училище "Н. Й. Вапцаров" - Варна</v>
          </cell>
        </row>
        <row r="405">
          <cell r="A405" t="str">
            <v/>
          </cell>
          <cell r="B405" t="str">
            <v xml:space="preserve">    А.2.2) кодове на други разпоредители с бюджет по чл. 13, ал. 3 от ЗПФ</v>
          </cell>
        </row>
        <row r="406">
          <cell r="A406" t="str">
            <v>6100</v>
          </cell>
          <cell r="B406" t="str">
            <v>Българска национална телевизия</v>
          </cell>
        </row>
        <row r="407">
          <cell r="A407" t="str">
            <v>6200</v>
          </cell>
          <cell r="B407" t="str">
            <v>Българско национално радио</v>
          </cell>
        </row>
        <row r="408">
          <cell r="A408" t="str">
            <v>6300</v>
          </cell>
          <cell r="B408" t="str">
            <v>Българска телеграфна агенция</v>
          </cell>
        </row>
        <row r="409">
          <cell r="A409" t="str">
            <v/>
          </cell>
          <cell r="B409" t="str">
            <v xml:space="preserve">    А.2.3) кодове на разпоредители с бюджет по чл. 13, ал. 4 от ЗПФ</v>
          </cell>
        </row>
        <row r="410">
          <cell r="A410" t="str">
            <v>1313</v>
          </cell>
          <cell r="B410" t="str">
            <v>Държавно предприятие „Център за предоставяне на услуги”</v>
          </cell>
        </row>
        <row r="411">
          <cell r="A411" t="str">
            <v>3535</v>
          </cell>
          <cell r="B411" t="str">
            <v xml:space="preserve">Държавно предприятие „Единен системен оператор“ </v>
          </cell>
        </row>
        <row r="412">
          <cell r="A412" t="str">
            <v>1950</v>
          </cell>
          <cell r="B412" t="str">
            <v>Предприятие за управление на дейностите по опазване на околната среда (ПУДООС)  - чл. 60 от ЗООС</v>
          </cell>
        </row>
        <row r="414">
          <cell r="A414" t="str">
            <v>2480</v>
          </cell>
          <cell r="B414" t="str">
            <v>Фонд "Сигурност на електроенергийната система"</v>
          </cell>
        </row>
        <row r="415">
          <cell r="A415" t="str">
            <v>9817</v>
          </cell>
          <cell r="B415" t="str">
            <v>Национален фонд към Министерството на финансите</v>
          </cell>
        </row>
        <row r="416">
          <cell r="A416" t="str">
            <v>2220</v>
          </cell>
          <cell r="B416" t="str">
            <v>Държавен фонд "Земеделие" - Разплащателна агенция</v>
          </cell>
        </row>
        <row r="418">
          <cell r="A418" t="str">
            <v>5500</v>
          </cell>
          <cell r="B418" t="str">
            <v>Национален осигурителен институт - Държавно обществено осигуряване</v>
          </cell>
        </row>
        <row r="419">
          <cell r="A419" t="str">
            <v>5591</v>
          </cell>
          <cell r="B419" t="str">
            <v>Национален осигурителен институт - Учителски пенсионен фонд</v>
          </cell>
        </row>
        <row r="420">
          <cell r="A420" t="str">
            <v>5592</v>
          </cell>
          <cell r="B420" t="str">
            <v>Национален осигрителен инститт - фонд "Гарантирани вземания на работници и служители"</v>
          </cell>
        </row>
        <row r="421">
          <cell r="A421" t="str">
            <v>5600</v>
          </cell>
          <cell r="B421" t="str">
            <v>Национална здравноосигурителна каса</v>
          </cell>
        </row>
        <row r="422">
          <cell r="A422" t="str">
            <v>5101</v>
          </cell>
          <cell r="B422" t="str">
            <v>Банско</v>
          </cell>
        </row>
        <row r="423">
          <cell r="A423" t="str">
            <v>5102</v>
          </cell>
          <cell r="B423" t="str">
            <v>Белица</v>
          </cell>
        </row>
        <row r="424">
          <cell r="A424" t="str">
            <v>5103</v>
          </cell>
          <cell r="B424" t="str">
            <v>Благоевград</v>
          </cell>
        </row>
        <row r="425">
          <cell r="A425" t="str">
            <v>5104</v>
          </cell>
          <cell r="B425" t="str">
            <v>Гоце Делчев</v>
          </cell>
        </row>
        <row r="426">
          <cell r="A426" t="str">
            <v>5105</v>
          </cell>
          <cell r="B426" t="str">
            <v>Гърмен</v>
          </cell>
        </row>
        <row r="427">
          <cell r="A427" t="str">
            <v>5106</v>
          </cell>
          <cell r="B427" t="str">
            <v>Кресна</v>
          </cell>
        </row>
        <row r="428">
          <cell r="A428" t="str">
            <v>5107</v>
          </cell>
          <cell r="B428" t="str">
            <v>Петрич</v>
          </cell>
        </row>
        <row r="429">
          <cell r="A429" t="str">
            <v>5108</v>
          </cell>
          <cell r="B429" t="str">
            <v>Разлог</v>
          </cell>
        </row>
        <row r="430">
          <cell r="A430" t="str">
            <v>5109</v>
          </cell>
          <cell r="B430" t="str">
            <v>Сандански</v>
          </cell>
        </row>
        <row r="431">
          <cell r="A431" t="str">
            <v>5110</v>
          </cell>
          <cell r="B431" t="str">
            <v>Сатовча</v>
          </cell>
        </row>
        <row r="432">
          <cell r="A432" t="str">
            <v>5111</v>
          </cell>
          <cell r="B432" t="str">
            <v>Симитли</v>
          </cell>
        </row>
        <row r="433">
          <cell r="A433" t="str">
            <v>5112</v>
          </cell>
          <cell r="B433" t="str">
            <v>Струмяни</v>
          </cell>
        </row>
        <row r="434">
          <cell r="A434" t="str">
            <v>5113</v>
          </cell>
          <cell r="B434" t="str">
            <v>Хаджидимово</v>
          </cell>
        </row>
        <row r="435">
          <cell r="A435" t="str">
            <v>5114</v>
          </cell>
          <cell r="B435" t="str">
            <v>Якоруда</v>
          </cell>
        </row>
        <row r="436">
          <cell r="A436" t="str">
            <v>5201</v>
          </cell>
          <cell r="B436" t="str">
            <v>Айтос</v>
          </cell>
        </row>
        <row r="437">
          <cell r="A437" t="str">
            <v>5202</v>
          </cell>
          <cell r="B437" t="str">
            <v xml:space="preserve">Бургас </v>
          </cell>
        </row>
        <row r="438">
          <cell r="A438" t="str">
            <v>5203</v>
          </cell>
          <cell r="B438" t="str">
            <v>Камено</v>
          </cell>
        </row>
        <row r="439">
          <cell r="A439" t="str">
            <v>5204</v>
          </cell>
          <cell r="B439" t="str">
            <v>Карнобат</v>
          </cell>
        </row>
        <row r="440">
          <cell r="A440" t="str">
            <v>5205</v>
          </cell>
          <cell r="B440" t="str">
            <v>Малко Търново</v>
          </cell>
        </row>
        <row r="441">
          <cell r="A441" t="str">
            <v>5206</v>
          </cell>
          <cell r="B441" t="str">
            <v>Несебър</v>
          </cell>
        </row>
        <row r="442">
          <cell r="A442" t="str">
            <v>5207</v>
          </cell>
          <cell r="B442" t="str">
            <v>Поморие</v>
          </cell>
        </row>
        <row r="443">
          <cell r="A443" t="str">
            <v>5208</v>
          </cell>
          <cell r="B443" t="str">
            <v>Приморско</v>
          </cell>
        </row>
        <row r="444">
          <cell r="A444" t="str">
            <v>5209</v>
          </cell>
          <cell r="B444" t="str">
            <v>Руен</v>
          </cell>
        </row>
        <row r="445">
          <cell r="A445" t="str">
            <v>5210</v>
          </cell>
          <cell r="B445" t="str">
            <v>Созопол</v>
          </cell>
        </row>
        <row r="446">
          <cell r="A446" t="str">
            <v>5211</v>
          </cell>
          <cell r="B446" t="str">
            <v>Средец</v>
          </cell>
        </row>
        <row r="447">
          <cell r="A447" t="str">
            <v>5212</v>
          </cell>
          <cell r="B447" t="str">
            <v>Сунгурларе</v>
          </cell>
        </row>
        <row r="448">
          <cell r="A448" t="str">
            <v>5213</v>
          </cell>
          <cell r="B448" t="str">
            <v>Царево</v>
          </cell>
        </row>
        <row r="449">
          <cell r="A449" t="str">
            <v>5301</v>
          </cell>
          <cell r="B449" t="str">
            <v>Аврен</v>
          </cell>
        </row>
        <row r="450">
          <cell r="A450" t="str">
            <v>5302</v>
          </cell>
          <cell r="B450" t="str">
            <v>Аксаково</v>
          </cell>
        </row>
        <row r="451">
          <cell r="A451" t="str">
            <v>5303</v>
          </cell>
          <cell r="B451" t="str">
            <v>Белослав</v>
          </cell>
        </row>
        <row r="452">
          <cell r="A452" t="str">
            <v>5304</v>
          </cell>
          <cell r="B452" t="str">
            <v>Бяла</v>
          </cell>
        </row>
        <row r="453">
          <cell r="A453" t="str">
            <v>5305</v>
          </cell>
          <cell r="B453" t="str">
            <v>Варна</v>
          </cell>
        </row>
        <row r="454">
          <cell r="A454" t="str">
            <v>5306</v>
          </cell>
          <cell r="B454" t="str">
            <v>Ветрино</v>
          </cell>
        </row>
        <row r="455">
          <cell r="A455" t="str">
            <v>5307</v>
          </cell>
          <cell r="B455" t="str">
            <v>Вълчидол</v>
          </cell>
        </row>
        <row r="456">
          <cell r="A456" t="str">
            <v>5308</v>
          </cell>
          <cell r="B456" t="str">
            <v>Девня</v>
          </cell>
        </row>
        <row r="457">
          <cell r="A457" t="str">
            <v>5309</v>
          </cell>
          <cell r="B457" t="str">
            <v>Долни Чифлик</v>
          </cell>
        </row>
        <row r="458">
          <cell r="A458" t="str">
            <v>5310</v>
          </cell>
          <cell r="B458" t="str">
            <v>Дългопол</v>
          </cell>
        </row>
        <row r="459">
          <cell r="A459" t="str">
            <v>5311</v>
          </cell>
          <cell r="B459" t="str">
            <v>Провадия</v>
          </cell>
        </row>
        <row r="460">
          <cell r="A460" t="str">
            <v>5312</v>
          </cell>
          <cell r="B460" t="str">
            <v>Суворово</v>
          </cell>
        </row>
        <row r="461">
          <cell r="A461" t="str">
            <v>5401</v>
          </cell>
          <cell r="B461" t="str">
            <v>Велико Търново</v>
          </cell>
        </row>
        <row r="462">
          <cell r="A462" t="str">
            <v>5402</v>
          </cell>
          <cell r="B462" t="str">
            <v>Горна Оряховица</v>
          </cell>
        </row>
        <row r="463">
          <cell r="A463" t="str">
            <v>5403</v>
          </cell>
          <cell r="B463" t="str">
            <v>Елена</v>
          </cell>
        </row>
        <row r="464">
          <cell r="A464" t="str">
            <v>5404</v>
          </cell>
          <cell r="B464" t="str">
            <v>Златарица</v>
          </cell>
        </row>
        <row r="465">
          <cell r="A465" t="str">
            <v>5405</v>
          </cell>
          <cell r="B465" t="str">
            <v>Лясковец</v>
          </cell>
        </row>
        <row r="466">
          <cell r="A466" t="str">
            <v>5406</v>
          </cell>
          <cell r="B466" t="str">
            <v>Павликени</v>
          </cell>
        </row>
        <row r="467">
          <cell r="A467" t="str">
            <v>5407</v>
          </cell>
          <cell r="B467" t="str">
            <v>Полски Тръмбеш</v>
          </cell>
        </row>
        <row r="468">
          <cell r="A468" t="str">
            <v>5408</v>
          </cell>
          <cell r="B468" t="str">
            <v>Свищов</v>
          </cell>
        </row>
        <row r="469">
          <cell r="A469" t="str">
            <v>5409</v>
          </cell>
          <cell r="B469" t="str">
            <v>Стражица</v>
          </cell>
        </row>
        <row r="470">
          <cell r="A470" t="str">
            <v>5410</v>
          </cell>
          <cell r="B470" t="str">
            <v>Сухиндол</v>
          </cell>
        </row>
        <row r="471">
          <cell r="A471" t="str">
            <v>5501</v>
          </cell>
          <cell r="B471" t="str">
            <v>Белоградчик</v>
          </cell>
        </row>
        <row r="472">
          <cell r="A472" t="str">
            <v>5502</v>
          </cell>
          <cell r="B472" t="str">
            <v>Бойница</v>
          </cell>
        </row>
        <row r="473">
          <cell r="A473" t="str">
            <v>5503</v>
          </cell>
          <cell r="B473" t="str">
            <v>Брегово</v>
          </cell>
        </row>
        <row r="474">
          <cell r="A474" t="str">
            <v>5504</v>
          </cell>
          <cell r="B474" t="str">
            <v>Видин</v>
          </cell>
        </row>
        <row r="475">
          <cell r="A475" t="str">
            <v>5505</v>
          </cell>
          <cell r="B475" t="str">
            <v>Грамада</v>
          </cell>
        </row>
        <row r="476">
          <cell r="A476" t="str">
            <v>5506</v>
          </cell>
          <cell r="B476" t="str">
            <v>Димово</v>
          </cell>
        </row>
        <row r="477">
          <cell r="A477" t="str">
            <v>5507</v>
          </cell>
          <cell r="B477" t="str">
            <v>Кула</v>
          </cell>
        </row>
        <row r="478">
          <cell r="A478" t="str">
            <v>5508</v>
          </cell>
          <cell r="B478" t="str">
            <v>Макреш</v>
          </cell>
        </row>
        <row r="479">
          <cell r="A479" t="str">
            <v>5509</v>
          </cell>
          <cell r="B479" t="str">
            <v>Ново село</v>
          </cell>
        </row>
        <row r="480">
          <cell r="A480" t="str">
            <v>5510</v>
          </cell>
          <cell r="B480" t="str">
            <v>Ружинци</v>
          </cell>
        </row>
        <row r="481">
          <cell r="A481" t="str">
            <v>5511</v>
          </cell>
          <cell r="B481" t="str">
            <v>Чупрене</v>
          </cell>
        </row>
        <row r="482">
          <cell r="A482" t="str">
            <v>5601</v>
          </cell>
          <cell r="B482" t="str">
            <v>Борован</v>
          </cell>
        </row>
        <row r="483">
          <cell r="A483" t="str">
            <v>5602</v>
          </cell>
          <cell r="B483" t="str">
            <v>Бяла Слатина</v>
          </cell>
        </row>
        <row r="484">
          <cell r="A484" t="str">
            <v>5603</v>
          </cell>
          <cell r="B484" t="str">
            <v>Враца</v>
          </cell>
        </row>
        <row r="485">
          <cell r="A485" t="str">
            <v>5605</v>
          </cell>
          <cell r="B485" t="str">
            <v>Козлодуй</v>
          </cell>
        </row>
        <row r="486">
          <cell r="A486" t="str">
            <v>5606</v>
          </cell>
          <cell r="B486" t="str">
            <v>Криводол</v>
          </cell>
        </row>
        <row r="487">
          <cell r="A487" t="str">
            <v>5607</v>
          </cell>
          <cell r="B487" t="str">
            <v>Мездра</v>
          </cell>
        </row>
        <row r="488">
          <cell r="A488" t="str">
            <v>5608</v>
          </cell>
          <cell r="B488" t="str">
            <v>Мизия</v>
          </cell>
        </row>
        <row r="489">
          <cell r="A489" t="str">
            <v>5609</v>
          </cell>
          <cell r="B489" t="str">
            <v>Оряхово</v>
          </cell>
        </row>
        <row r="490">
          <cell r="A490" t="str">
            <v>5610</v>
          </cell>
          <cell r="B490" t="str">
            <v>Роман</v>
          </cell>
        </row>
        <row r="491">
          <cell r="A491" t="str">
            <v>5611</v>
          </cell>
          <cell r="B491" t="str">
            <v>Хайредин</v>
          </cell>
        </row>
        <row r="492">
          <cell r="A492" t="str">
            <v>5701</v>
          </cell>
          <cell r="B492" t="str">
            <v>Габрово</v>
          </cell>
        </row>
        <row r="493">
          <cell r="A493" t="str">
            <v>5702</v>
          </cell>
          <cell r="B493" t="str">
            <v>Дряново</v>
          </cell>
        </row>
        <row r="494">
          <cell r="A494" t="str">
            <v>5703</v>
          </cell>
          <cell r="B494" t="str">
            <v>Севлиево</v>
          </cell>
        </row>
        <row r="495">
          <cell r="A495" t="str">
            <v>5704</v>
          </cell>
          <cell r="B495" t="str">
            <v>Трявна</v>
          </cell>
        </row>
        <row r="496">
          <cell r="A496" t="str">
            <v>5801</v>
          </cell>
          <cell r="B496" t="str">
            <v>Балчик</v>
          </cell>
        </row>
        <row r="497">
          <cell r="A497" t="str">
            <v>5802</v>
          </cell>
          <cell r="B497" t="str">
            <v>Генерал Тошево</v>
          </cell>
        </row>
        <row r="498">
          <cell r="A498" t="str">
            <v>5803</v>
          </cell>
          <cell r="B498" t="str">
            <v>Добрич</v>
          </cell>
        </row>
        <row r="499">
          <cell r="A499" t="str">
            <v>5804</v>
          </cell>
          <cell r="B499" t="str">
            <v>Добричка</v>
          </cell>
        </row>
        <row r="500">
          <cell r="A500" t="str">
            <v>5805</v>
          </cell>
          <cell r="B500" t="str">
            <v>Каварна</v>
          </cell>
        </row>
        <row r="501">
          <cell r="A501" t="str">
            <v>5806</v>
          </cell>
          <cell r="B501" t="str">
            <v>Крушари</v>
          </cell>
        </row>
        <row r="502">
          <cell r="A502" t="str">
            <v>5807</v>
          </cell>
          <cell r="B502" t="str">
            <v>Тервел</v>
          </cell>
        </row>
        <row r="503">
          <cell r="A503" t="str">
            <v>5808</v>
          </cell>
          <cell r="B503" t="str">
            <v>Шабла</v>
          </cell>
        </row>
        <row r="504">
          <cell r="A504" t="str">
            <v>5901</v>
          </cell>
          <cell r="B504" t="str">
            <v>Ардино</v>
          </cell>
        </row>
        <row r="505">
          <cell r="A505" t="str">
            <v>5902</v>
          </cell>
          <cell r="B505" t="str">
            <v>Джебел</v>
          </cell>
        </row>
        <row r="506">
          <cell r="A506" t="str">
            <v>5903</v>
          </cell>
          <cell r="B506" t="str">
            <v>Кирково</v>
          </cell>
        </row>
        <row r="507">
          <cell r="A507" t="str">
            <v>5904</v>
          </cell>
          <cell r="B507" t="str">
            <v>Крумовград</v>
          </cell>
        </row>
        <row r="508">
          <cell r="A508" t="str">
            <v>5905</v>
          </cell>
          <cell r="B508" t="str">
            <v>Кърджали</v>
          </cell>
        </row>
        <row r="509">
          <cell r="A509" t="str">
            <v>5906</v>
          </cell>
          <cell r="B509" t="str">
            <v>Момчилград</v>
          </cell>
        </row>
        <row r="510">
          <cell r="A510" t="str">
            <v>5907</v>
          </cell>
          <cell r="B510" t="str">
            <v>Черноочене</v>
          </cell>
        </row>
        <row r="511">
          <cell r="A511" t="str">
            <v>6001</v>
          </cell>
          <cell r="B511" t="str">
            <v>Бобовдол</v>
          </cell>
        </row>
        <row r="512">
          <cell r="A512" t="str">
            <v>6002</v>
          </cell>
          <cell r="B512" t="str">
            <v>Бобошево</v>
          </cell>
        </row>
        <row r="513">
          <cell r="A513" t="str">
            <v>6003</v>
          </cell>
          <cell r="B513" t="str">
            <v>Дупница</v>
          </cell>
        </row>
        <row r="514">
          <cell r="A514" t="str">
            <v>6004</v>
          </cell>
          <cell r="B514" t="str">
            <v>Кочериново</v>
          </cell>
        </row>
        <row r="515">
          <cell r="A515" t="str">
            <v>6005</v>
          </cell>
          <cell r="B515" t="str">
            <v>Кюстендил</v>
          </cell>
        </row>
        <row r="516">
          <cell r="A516" t="str">
            <v>6006</v>
          </cell>
          <cell r="B516" t="str">
            <v>Невестино</v>
          </cell>
        </row>
        <row r="517">
          <cell r="A517" t="str">
            <v>6007</v>
          </cell>
          <cell r="B517" t="str">
            <v>Рила</v>
          </cell>
        </row>
        <row r="518">
          <cell r="A518" t="str">
            <v>6008</v>
          </cell>
          <cell r="B518" t="str">
            <v>Сапарева баня</v>
          </cell>
        </row>
        <row r="519">
          <cell r="A519" t="str">
            <v>6009</v>
          </cell>
          <cell r="B519" t="str">
            <v>Трекляно</v>
          </cell>
        </row>
        <row r="520">
          <cell r="A520" t="str">
            <v>6101</v>
          </cell>
          <cell r="B520" t="str">
            <v>Априлци</v>
          </cell>
        </row>
        <row r="521">
          <cell r="A521" t="str">
            <v>6102</v>
          </cell>
          <cell r="B521" t="str">
            <v>Летница</v>
          </cell>
        </row>
        <row r="522">
          <cell r="A522" t="str">
            <v>6103</v>
          </cell>
          <cell r="B522" t="str">
            <v>Ловеч</v>
          </cell>
        </row>
        <row r="523">
          <cell r="A523" t="str">
            <v>6104</v>
          </cell>
          <cell r="B523" t="str">
            <v>Луковит</v>
          </cell>
        </row>
        <row r="524">
          <cell r="A524" t="str">
            <v>6105</v>
          </cell>
          <cell r="B524" t="str">
            <v>Тетевен</v>
          </cell>
        </row>
        <row r="525">
          <cell r="A525" t="str">
            <v>6106</v>
          </cell>
          <cell r="B525" t="str">
            <v>Троян</v>
          </cell>
        </row>
        <row r="526">
          <cell r="A526" t="str">
            <v>6107</v>
          </cell>
          <cell r="B526" t="str">
            <v>Угърчин</v>
          </cell>
        </row>
        <row r="527">
          <cell r="A527" t="str">
            <v>6108</v>
          </cell>
          <cell r="B527" t="str">
            <v>Ябланица</v>
          </cell>
        </row>
        <row r="528">
          <cell r="A528" t="str">
            <v>6201</v>
          </cell>
          <cell r="B528" t="str">
            <v>Берковица</v>
          </cell>
        </row>
        <row r="529">
          <cell r="A529" t="str">
            <v>6202</v>
          </cell>
          <cell r="B529" t="str">
            <v>Бойчиновци</v>
          </cell>
        </row>
        <row r="530">
          <cell r="A530" t="str">
            <v>6203</v>
          </cell>
          <cell r="B530" t="str">
            <v>Брусарци</v>
          </cell>
        </row>
        <row r="531">
          <cell r="A531" t="str">
            <v>6204</v>
          </cell>
          <cell r="B531" t="str">
            <v>Вълчедръм</v>
          </cell>
        </row>
        <row r="532">
          <cell r="A532" t="str">
            <v>6205</v>
          </cell>
          <cell r="B532" t="str">
            <v>Вършец</v>
          </cell>
        </row>
        <row r="533">
          <cell r="A533" t="str">
            <v>6206</v>
          </cell>
          <cell r="B533" t="str">
            <v>Георги Дамяново</v>
          </cell>
        </row>
        <row r="534">
          <cell r="A534" t="str">
            <v>6207</v>
          </cell>
          <cell r="B534" t="str">
            <v>Лом</v>
          </cell>
        </row>
        <row r="535">
          <cell r="A535" t="str">
            <v>6208</v>
          </cell>
          <cell r="B535" t="str">
            <v>Медковец</v>
          </cell>
        </row>
        <row r="536">
          <cell r="A536" t="str">
            <v>6209</v>
          </cell>
          <cell r="B536" t="str">
            <v>Монтана</v>
          </cell>
        </row>
        <row r="537">
          <cell r="A537" t="str">
            <v>6210</v>
          </cell>
          <cell r="B537" t="str">
            <v>Чипровци</v>
          </cell>
        </row>
        <row r="538">
          <cell r="A538" t="str">
            <v>6211</v>
          </cell>
          <cell r="B538" t="str">
            <v>Якимово</v>
          </cell>
        </row>
        <row r="539">
          <cell r="A539" t="str">
            <v>6301</v>
          </cell>
          <cell r="B539" t="str">
            <v>Батак</v>
          </cell>
        </row>
        <row r="540">
          <cell r="A540" t="str">
            <v>6302</v>
          </cell>
          <cell r="B540" t="str">
            <v>Белово</v>
          </cell>
        </row>
        <row r="541">
          <cell r="A541" t="str">
            <v>6303</v>
          </cell>
          <cell r="B541" t="str">
            <v>Брацигово</v>
          </cell>
        </row>
        <row r="542">
          <cell r="A542" t="str">
            <v>6304</v>
          </cell>
          <cell r="B542" t="str">
            <v>Велинград</v>
          </cell>
        </row>
        <row r="543">
          <cell r="A543" t="str">
            <v>6305</v>
          </cell>
          <cell r="B543" t="str">
            <v>Лесичово</v>
          </cell>
        </row>
        <row r="544">
          <cell r="A544" t="str">
            <v>6306</v>
          </cell>
          <cell r="B544" t="str">
            <v>Пазарджик</v>
          </cell>
        </row>
        <row r="545">
          <cell r="A545" t="str">
            <v>6307</v>
          </cell>
          <cell r="B545" t="str">
            <v>Панагюрище</v>
          </cell>
        </row>
        <row r="546">
          <cell r="A546" t="str">
            <v>6308</v>
          </cell>
          <cell r="B546" t="str">
            <v>Пещера</v>
          </cell>
        </row>
        <row r="547">
          <cell r="A547" t="str">
            <v>6309</v>
          </cell>
          <cell r="B547" t="str">
            <v>Ракитово</v>
          </cell>
        </row>
        <row r="548">
          <cell r="A548" t="str">
            <v>6310</v>
          </cell>
          <cell r="B548" t="str">
            <v>Септември</v>
          </cell>
        </row>
        <row r="549">
          <cell r="A549" t="str">
            <v>6311</v>
          </cell>
          <cell r="B549" t="str">
            <v>Стрелча</v>
          </cell>
        </row>
        <row r="550">
          <cell r="A550" t="str">
            <v>6312</v>
          </cell>
          <cell r="B550" t="str">
            <v>Сърница</v>
          </cell>
        </row>
        <row r="551">
          <cell r="A551" t="str">
            <v>6401</v>
          </cell>
          <cell r="B551" t="str">
            <v>Брезник</v>
          </cell>
        </row>
        <row r="552">
          <cell r="A552" t="str">
            <v>6402</v>
          </cell>
          <cell r="B552" t="str">
            <v>Земен</v>
          </cell>
        </row>
        <row r="553">
          <cell r="A553" t="str">
            <v>6403</v>
          </cell>
          <cell r="B553" t="str">
            <v>Ковачевци</v>
          </cell>
        </row>
        <row r="554">
          <cell r="A554" t="str">
            <v>6404</v>
          </cell>
          <cell r="B554" t="str">
            <v>Перник</v>
          </cell>
        </row>
        <row r="555">
          <cell r="A555" t="str">
            <v>6405</v>
          </cell>
          <cell r="B555" t="str">
            <v>Радомир</v>
          </cell>
        </row>
        <row r="556">
          <cell r="A556" t="str">
            <v>6406</v>
          </cell>
          <cell r="B556" t="str">
            <v>Трън</v>
          </cell>
        </row>
        <row r="557">
          <cell r="A557" t="str">
            <v>6501</v>
          </cell>
          <cell r="B557" t="str">
            <v>Белене</v>
          </cell>
        </row>
        <row r="558">
          <cell r="A558" t="str">
            <v>6502</v>
          </cell>
          <cell r="B558" t="str">
            <v>Гулянци</v>
          </cell>
        </row>
        <row r="559">
          <cell r="A559" t="str">
            <v>6503</v>
          </cell>
          <cell r="B559" t="str">
            <v>Долна Митрополия</v>
          </cell>
        </row>
        <row r="560">
          <cell r="A560" t="str">
            <v>6504</v>
          </cell>
          <cell r="B560" t="str">
            <v>Долни Дъбник</v>
          </cell>
        </row>
        <row r="561">
          <cell r="A561" t="str">
            <v>6505</v>
          </cell>
          <cell r="B561" t="str">
            <v>Искър</v>
          </cell>
        </row>
        <row r="562">
          <cell r="A562" t="str">
            <v>6506</v>
          </cell>
          <cell r="B562" t="str">
            <v>Левски</v>
          </cell>
        </row>
        <row r="563">
          <cell r="A563" t="str">
            <v>6507</v>
          </cell>
          <cell r="B563" t="str">
            <v>Никопол</v>
          </cell>
        </row>
        <row r="564">
          <cell r="A564" t="str">
            <v>6508</v>
          </cell>
          <cell r="B564" t="str">
            <v>Плевен</v>
          </cell>
        </row>
        <row r="565">
          <cell r="A565" t="str">
            <v>6509</v>
          </cell>
          <cell r="B565" t="str">
            <v>Пордим</v>
          </cell>
        </row>
        <row r="566">
          <cell r="A566" t="str">
            <v>6510</v>
          </cell>
          <cell r="B566" t="str">
            <v>Червен бряг</v>
          </cell>
        </row>
        <row r="567">
          <cell r="A567" t="str">
            <v>6511</v>
          </cell>
          <cell r="B567" t="str">
            <v>Кнежа</v>
          </cell>
        </row>
        <row r="568">
          <cell r="A568" t="str">
            <v>6601</v>
          </cell>
          <cell r="B568" t="str">
            <v>Асеновград</v>
          </cell>
        </row>
        <row r="569">
          <cell r="A569" t="str">
            <v>6602</v>
          </cell>
          <cell r="B569" t="str">
            <v>Брезово</v>
          </cell>
        </row>
        <row r="570">
          <cell r="A570" t="str">
            <v>6603</v>
          </cell>
          <cell r="B570" t="str">
            <v>Калояново</v>
          </cell>
        </row>
        <row r="571">
          <cell r="A571" t="str">
            <v>6604</v>
          </cell>
          <cell r="B571" t="str">
            <v>Карлово</v>
          </cell>
        </row>
        <row r="572">
          <cell r="A572" t="str">
            <v>6605</v>
          </cell>
          <cell r="B572" t="str">
            <v>Кричим</v>
          </cell>
        </row>
        <row r="573">
          <cell r="A573" t="str">
            <v>6606</v>
          </cell>
          <cell r="B573" t="str">
            <v>Лъки</v>
          </cell>
        </row>
        <row r="574">
          <cell r="A574" t="str">
            <v>6607</v>
          </cell>
          <cell r="B574" t="str">
            <v>Марица</v>
          </cell>
        </row>
        <row r="575">
          <cell r="A575" t="str">
            <v>6608</v>
          </cell>
          <cell r="B575" t="str">
            <v>Перущица</v>
          </cell>
        </row>
        <row r="576">
          <cell r="A576" t="str">
            <v>6609</v>
          </cell>
          <cell r="B576" t="str">
            <v>Пловдив</v>
          </cell>
        </row>
        <row r="577">
          <cell r="A577" t="str">
            <v>6610</v>
          </cell>
          <cell r="B577" t="str">
            <v>Първомай</v>
          </cell>
        </row>
        <row r="578">
          <cell r="A578" t="str">
            <v>6611</v>
          </cell>
          <cell r="B578" t="str">
            <v>Раковски</v>
          </cell>
        </row>
        <row r="579">
          <cell r="A579" t="str">
            <v>6612</v>
          </cell>
          <cell r="B579" t="str">
            <v>Родопи</v>
          </cell>
        </row>
        <row r="580">
          <cell r="A580" t="str">
            <v>6613</v>
          </cell>
          <cell r="B580" t="str">
            <v>Садово</v>
          </cell>
        </row>
        <row r="581">
          <cell r="A581" t="str">
            <v>6614</v>
          </cell>
          <cell r="B581" t="str">
            <v>Стамболийски</v>
          </cell>
        </row>
        <row r="582">
          <cell r="A582" t="str">
            <v>6615</v>
          </cell>
          <cell r="B582" t="str">
            <v>Съединение</v>
          </cell>
        </row>
        <row r="583">
          <cell r="A583" t="str">
            <v>6616</v>
          </cell>
          <cell r="B583" t="str">
            <v>Хисаря</v>
          </cell>
        </row>
        <row r="584">
          <cell r="A584" t="str">
            <v>6617</v>
          </cell>
          <cell r="B584" t="str">
            <v>Куклен</v>
          </cell>
        </row>
        <row r="585">
          <cell r="A585" t="str">
            <v>6618</v>
          </cell>
          <cell r="B585" t="str">
            <v>Сопот</v>
          </cell>
        </row>
        <row r="586">
          <cell r="A586" t="str">
            <v>6701</v>
          </cell>
          <cell r="B586" t="str">
            <v>Завет</v>
          </cell>
        </row>
        <row r="587">
          <cell r="A587" t="str">
            <v>6702</v>
          </cell>
          <cell r="B587" t="str">
            <v>Исперих</v>
          </cell>
        </row>
        <row r="588">
          <cell r="A588" t="str">
            <v>6703</v>
          </cell>
          <cell r="B588" t="str">
            <v>Кубрат</v>
          </cell>
        </row>
        <row r="589">
          <cell r="A589" t="str">
            <v>6704</v>
          </cell>
          <cell r="B589" t="str">
            <v>Лозница</v>
          </cell>
        </row>
        <row r="590">
          <cell r="A590" t="str">
            <v>6705</v>
          </cell>
          <cell r="B590" t="str">
            <v>Разград</v>
          </cell>
        </row>
        <row r="591">
          <cell r="A591" t="str">
            <v>6706</v>
          </cell>
          <cell r="B591" t="str">
            <v>Самуил</v>
          </cell>
        </row>
        <row r="592">
          <cell r="A592" t="str">
            <v>6707</v>
          </cell>
          <cell r="B592" t="str">
            <v>Цар Калоян</v>
          </cell>
        </row>
        <row r="593">
          <cell r="A593" t="str">
            <v>6801</v>
          </cell>
          <cell r="B593" t="str">
            <v>Борово</v>
          </cell>
        </row>
        <row r="594">
          <cell r="A594" t="str">
            <v>6802</v>
          </cell>
          <cell r="B594" t="str">
            <v>Бяла</v>
          </cell>
        </row>
        <row r="595">
          <cell r="A595" t="str">
            <v>6803</v>
          </cell>
          <cell r="B595" t="str">
            <v>Ветово</v>
          </cell>
        </row>
        <row r="596">
          <cell r="A596" t="str">
            <v>6804</v>
          </cell>
          <cell r="B596" t="str">
            <v>Две могили</v>
          </cell>
        </row>
        <row r="597">
          <cell r="A597" t="str">
            <v>6805</v>
          </cell>
          <cell r="B597" t="str">
            <v>Иваново</v>
          </cell>
        </row>
        <row r="598">
          <cell r="A598" t="str">
            <v>6806</v>
          </cell>
          <cell r="B598" t="str">
            <v>Русе</v>
          </cell>
        </row>
        <row r="599">
          <cell r="A599" t="str">
            <v>6807</v>
          </cell>
          <cell r="B599" t="str">
            <v>Сливо поле</v>
          </cell>
        </row>
        <row r="600">
          <cell r="A600" t="str">
            <v>6808</v>
          </cell>
          <cell r="B600" t="str">
            <v>Ценово</v>
          </cell>
        </row>
        <row r="601">
          <cell r="A601" t="str">
            <v>6901</v>
          </cell>
          <cell r="B601" t="str">
            <v>Алфатар</v>
          </cell>
        </row>
        <row r="602">
          <cell r="A602" t="str">
            <v>6902</v>
          </cell>
          <cell r="B602" t="str">
            <v>Главиница</v>
          </cell>
        </row>
        <row r="603">
          <cell r="A603" t="str">
            <v>6903</v>
          </cell>
          <cell r="B603" t="str">
            <v>Дулово</v>
          </cell>
        </row>
        <row r="604">
          <cell r="A604" t="str">
            <v>6904</v>
          </cell>
          <cell r="B604" t="str">
            <v>Кайнарджа</v>
          </cell>
        </row>
        <row r="605">
          <cell r="A605" t="str">
            <v>6905</v>
          </cell>
          <cell r="B605" t="str">
            <v>Силистра</v>
          </cell>
        </row>
        <row r="606">
          <cell r="A606" t="str">
            <v>6906</v>
          </cell>
          <cell r="B606" t="str">
            <v>Ситово</v>
          </cell>
        </row>
        <row r="607">
          <cell r="A607" t="str">
            <v>6907</v>
          </cell>
          <cell r="B607" t="str">
            <v>Тутракан</v>
          </cell>
        </row>
        <row r="608">
          <cell r="A608" t="str">
            <v>7001</v>
          </cell>
          <cell r="B608" t="str">
            <v>Котел</v>
          </cell>
        </row>
        <row r="609">
          <cell r="A609" t="str">
            <v>7002</v>
          </cell>
          <cell r="B609" t="str">
            <v>Нова Загора</v>
          </cell>
        </row>
        <row r="610">
          <cell r="A610" t="str">
            <v>7003</v>
          </cell>
          <cell r="B610" t="str">
            <v>Сливен</v>
          </cell>
        </row>
        <row r="611">
          <cell r="A611" t="str">
            <v>7004</v>
          </cell>
          <cell r="B611" t="str">
            <v>Твърдица</v>
          </cell>
        </row>
        <row r="612">
          <cell r="A612" t="str">
            <v>7101</v>
          </cell>
          <cell r="B612" t="str">
            <v>Баните</v>
          </cell>
        </row>
        <row r="613">
          <cell r="A613" t="str">
            <v>7102</v>
          </cell>
          <cell r="B613" t="str">
            <v>Борино</v>
          </cell>
        </row>
        <row r="614">
          <cell r="A614" t="str">
            <v>7103</v>
          </cell>
          <cell r="B614" t="str">
            <v>Девин</v>
          </cell>
        </row>
        <row r="615">
          <cell r="A615" t="str">
            <v>7104</v>
          </cell>
          <cell r="B615" t="str">
            <v>Доспат</v>
          </cell>
        </row>
        <row r="616">
          <cell r="A616" t="str">
            <v>7105</v>
          </cell>
          <cell r="B616" t="str">
            <v>Златоград</v>
          </cell>
        </row>
        <row r="617">
          <cell r="A617" t="str">
            <v>7106</v>
          </cell>
          <cell r="B617" t="str">
            <v>Мадан</v>
          </cell>
        </row>
        <row r="618">
          <cell r="A618" t="str">
            <v>7107</v>
          </cell>
          <cell r="B618" t="str">
            <v>Неделино</v>
          </cell>
        </row>
        <row r="619">
          <cell r="A619" t="str">
            <v>7108</v>
          </cell>
          <cell r="B619" t="str">
            <v>Рудозем</v>
          </cell>
        </row>
        <row r="620">
          <cell r="A620" t="str">
            <v>7109</v>
          </cell>
          <cell r="B620" t="str">
            <v>Смолян</v>
          </cell>
        </row>
        <row r="621">
          <cell r="A621" t="str">
            <v>7110</v>
          </cell>
          <cell r="B621" t="str">
            <v>Чепеларе</v>
          </cell>
        </row>
        <row r="622">
          <cell r="A622" t="str">
            <v>7201</v>
          </cell>
          <cell r="B622" t="str">
            <v>Район Банкя</v>
          </cell>
        </row>
        <row r="623">
          <cell r="A623" t="str">
            <v>7202</v>
          </cell>
          <cell r="B623" t="str">
            <v>Район Витоша</v>
          </cell>
        </row>
        <row r="624">
          <cell r="A624" t="str">
            <v>7203</v>
          </cell>
          <cell r="B624" t="str">
            <v xml:space="preserve">Район Възраждане </v>
          </cell>
        </row>
        <row r="625">
          <cell r="A625" t="str">
            <v>7204</v>
          </cell>
          <cell r="B625" t="str">
            <v>Район Връбница</v>
          </cell>
        </row>
        <row r="626">
          <cell r="A626" t="str">
            <v>7205</v>
          </cell>
          <cell r="B626" t="str">
            <v>Район Илинден</v>
          </cell>
        </row>
        <row r="627">
          <cell r="A627" t="str">
            <v>7206</v>
          </cell>
          <cell r="B627" t="str">
            <v>Район Искър</v>
          </cell>
        </row>
        <row r="628">
          <cell r="A628" t="str">
            <v>7207</v>
          </cell>
          <cell r="B628" t="str">
            <v>Район Изгрев</v>
          </cell>
        </row>
        <row r="629">
          <cell r="A629" t="str">
            <v>7208</v>
          </cell>
          <cell r="B629" t="str">
            <v>Район Красна Поляна</v>
          </cell>
        </row>
        <row r="630">
          <cell r="A630" t="str">
            <v>7209</v>
          </cell>
          <cell r="B630" t="str">
            <v>Район Красно село</v>
          </cell>
        </row>
        <row r="631">
          <cell r="A631" t="str">
            <v>7210</v>
          </cell>
          <cell r="B631" t="str">
            <v>Район Кремиковци</v>
          </cell>
        </row>
        <row r="632">
          <cell r="A632" t="str">
            <v>7211</v>
          </cell>
          <cell r="B632" t="str">
            <v>Район Лозенец</v>
          </cell>
        </row>
        <row r="633">
          <cell r="A633" t="str">
            <v>7212</v>
          </cell>
          <cell r="B633" t="str">
            <v>Район Люлин</v>
          </cell>
        </row>
        <row r="634">
          <cell r="A634" t="str">
            <v>7213</v>
          </cell>
          <cell r="B634" t="str">
            <v>Район Младост</v>
          </cell>
        </row>
        <row r="635">
          <cell r="A635" t="str">
            <v>7214</v>
          </cell>
          <cell r="B635" t="str">
            <v>Район Надежда</v>
          </cell>
        </row>
        <row r="636">
          <cell r="A636" t="str">
            <v>7215</v>
          </cell>
          <cell r="B636" t="str">
            <v>Район Нови Искър</v>
          </cell>
        </row>
        <row r="637">
          <cell r="A637" t="str">
            <v>7216</v>
          </cell>
          <cell r="B637" t="str">
            <v>Район Оборище</v>
          </cell>
        </row>
        <row r="638">
          <cell r="A638" t="str">
            <v>7217</v>
          </cell>
          <cell r="B638" t="str">
            <v>Район Овча Купел</v>
          </cell>
        </row>
        <row r="639">
          <cell r="A639" t="str">
            <v>7218</v>
          </cell>
          <cell r="B639" t="str">
            <v>Район Панчарево</v>
          </cell>
        </row>
        <row r="640">
          <cell r="A640" t="str">
            <v>7219</v>
          </cell>
          <cell r="B640" t="str">
            <v>Район Подуяне</v>
          </cell>
        </row>
        <row r="641">
          <cell r="A641" t="str">
            <v>7220</v>
          </cell>
          <cell r="B641" t="str">
            <v>Район Сердика</v>
          </cell>
        </row>
        <row r="642">
          <cell r="A642" t="str">
            <v>7221</v>
          </cell>
          <cell r="B642" t="str">
            <v>Район Слатина</v>
          </cell>
        </row>
        <row r="643">
          <cell r="A643" t="str">
            <v>7222</v>
          </cell>
          <cell r="B643" t="str">
            <v>Район Средец</v>
          </cell>
        </row>
        <row r="644">
          <cell r="A644" t="str">
            <v>7223</v>
          </cell>
          <cell r="B644" t="str">
            <v>Район Студентска</v>
          </cell>
        </row>
        <row r="645">
          <cell r="A645" t="str">
            <v>7224</v>
          </cell>
          <cell r="B645" t="str">
            <v>Район Триадица</v>
          </cell>
        </row>
        <row r="646">
          <cell r="A646" t="str">
            <v>7225</v>
          </cell>
          <cell r="B646" t="str">
            <v>Столична община</v>
          </cell>
        </row>
        <row r="647">
          <cell r="A647" t="str">
            <v>7301</v>
          </cell>
          <cell r="B647" t="str">
            <v>Антон</v>
          </cell>
        </row>
        <row r="648">
          <cell r="A648" t="str">
            <v>7302</v>
          </cell>
          <cell r="B648" t="str">
            <v>Божурище</v>
          </cell>
        </row>
        <row r="649">
          <cell r="A649" t="str">
            <v>7303</v>
          </cell>
          <cell r="B649" t="str">
            <v>Ботевград</v>
          </cell>
        </row>
        <row r="650">
          <cell r="A650" t="str">
            <v>7304</v>
          </cell>
          <cell r="B650" t="str">
            <v>Годеч</v>
          </cell>
        </row>
        <row r="651">
          <cell r="A651" t="str">
            <v>7305</v>
          </cell>
          <cell r="B651" t="str">
            <v>Горна Малина</v>
          </cell>
        </row>
        <row r="652">
          <cell r="A652" t="str">
            <v>7306</v>
          </cell>
          <cell r="B652" t="str">
            <v>Долна Баня</v>
          </cell>
        </row>
        <row r="653">
          <cell r="A653" t="str">
            <v>7307</v>
          </cell>
          <cell r="B653" t="str">
            <v xml:space="preserve">Драгоман </v>
          </cell>
        </row>
        <row r="654">
          <cell r="A654" t="str">
            <v>7308</v>
          </cell>
          <cell r="B654" t="str">
            <v>Елин Пелин</v>
          </cell>
        </row>
        <row r="655">
          <cell r="A655" t="str">
            <v>7309</v>
          </cell>
          <cell r="B655" t="str">
            <v>Етрополе</v>
          </cell>
        </row>
        <row r="656">
          <cell r="A656" t="str">
            <v>7310</v>
          </cell>
          <cell r="B656" t="str">
            <v>Златица</v>
          </cell>
        </row>
        <row r="657">
          <cell r="A657" t="str">
            <v>7311</v>
          </cell>
          <cell r="B657" t="str">
            <v>Ихтиман</v>
          </cell>
        </row>
        <row r="658">
          <cell r="A658" t="str">
            <v>7312</v>
          </cell>
          <cell r="B658" t="str">
            <v>Копривщица</v>
          </cell>
        </row>
        <row r="659">
          <cell r="A659" t="str">
            <v>7313</v>
          </cell>
          <cell r="B659" t="str">
            <v>Костенец</v>
          </cell>
        </row>
        <row r="660">
          <cell r="A660" t="str">
            <v>7314</v>
          </cell>
          <cell r="B660" t="str">
            <v>Костинброд</v>
          </cell>
        </row>
        <row r="661">
          <cell r="A661" t="str">
            <v>7315</v>
          </cell>
          <cell r="B661" t="str">
            <v>Мирково</v>
          </cell>
        </row>
        <row r="662">
          <cell r="A662" t="str">
            <v>7316</v>
          </cell>
          <cell r="B662" t="str">
            <v>Пирдоп</v>
          </cell>
        </row>
        <row r="663">
          <cell r="A663" t="str">
            <v>7317</v>
          </cell>
          <cell r="B663" t="str">
            <v>Правец</v>
          </cell>
        </row>
        <row r="664">
          <cell r="A664" t="str">
            <v>7318</v>
          </cell>
          <cell r="B664" t="str">
            <v>Самоков</v>
          </cell>
        </row>
        <row r="665">
          <cell r="A665" t="str">
            <v>7319</v>
          </cell>
          <cell r="B665" t="str">
            <v>Своге</v>
          </cell>
        </row>
        <row r="666">
          <cell r="A666" t="str">
            <v>7320</v>
          </cell>
          <cell r="B666" t="str">
            <v>Сливница</v>
          </cell>
        </row>
        <row r="667">
          <cell r="A667" t="str">
            <v>7321</v>
          </cell>
          <cell r="B667" t="str">
            <v>Чавдар</v>
          </cell>
        </row>
        <row r="668">
          <cell r="A668" t="str">
            <v>7322</v>
          </cell>
          <cell r="B668" t="str">
            <v>Челопеч</v>
          </cell>
        </row>
        <row r="669">
          <cell r="A669" t="str">
            <v>7401</v>
          </cell>
          <cell r="B669" t="str">
            <v>Братя Даскалови</v>
          </cell>
        </row>
        <row r="670">
          <cell r="A670" t="str">
            <v>7402</v>
          </cell>
          <cell r="B670" t="str">
            <v>Гурково</v>
          </cell>
        </row>
        <row r="671">
          <cell r="A671" t="str">
            <v>7403</v>
          </cell>
          <cell r="B671" t="str">
            <v>Гълъбово</v>
          </cell>
        </row>
        <row r="672">
          <cell r="A672" t="str">
            <v>7404</v>
          </cell>
          <cell r="B672" t="str">
            <v>Казанлък</v>
          </cell>
        </row>
        <row r="673">
          <cell r="A673" t="str">
            <v>7405</v>
          </cell>
          <cell r="B673" t="str">
            <v>Мъглиж</v>
          </cell>
        </row>
        <row r="674">
          <cell r="A674" t="str">
            <v>7406</v>
          </cell>
          <cell r="B674" t="str">
            <v>Николаево</v>
          </cell>
        </row>
        <row r="675">
          <cell r="A675" t="str">
            <v>7407</v>
          </cell>
          <cell r="B675" t="str">
            <v>Опан</v>
          </cell>
        </row>
        <row r="676">
          <cell r="A676" t="str">
            <v>7408</v>
          </cell>
          <cell r="B676" t="str">
            <v>Павел баня</v>
          </cell>
        </row>
        <row r="677">
          <cell r="A677" t="str">
            <v>7409</v>
          </cell>
          <cell r="B677" t="str">
            <v>Раднево</v>
          </cell>
        </row>
        <row r="678">
          <cell r="A678" t="str">
            <v>7410</v>
          </cell>
          <cell r="B678" t="str">
            <v>Стара Загора</v>
          </cell>
        </row>
        <row r="679">
          <cell r="A679" t="str">
            <v>7411</v>
          </cell>
          <cell r="B679" t="str">
            <v>Чирпан</v>
          </cell>
        </row>
        <row r="680">
          <cell r="A680" t="str">
            <v>7501</v>
          </cell>
          <cell r="B680" t="str">
            <v>Антоново</v>
          </cell>
        </row>
        <row r="681">
          <cell r="A681" t="str">
            <v>7502</v>
          </cell>
          <cell r="B681" t="str">
            <v>Омуртаг</v>
          </cell>
        </row>
        <row r="682">
          <cell r="A682" t="str">
            <v>7503</v>
          </cell>
          <cell r="B682" t="str">
            <v>Опака</v>
          </cell>
        </row>
        <row r="683">
          <cell r="A683" t="str">
            <v>7504</v>
          </cell>
          <cell r="B683" t="str">
            <v>Попово</v>
          </cell>
        </row>
        <row r="684">
          <cell r="A684" t="str">
            <v>7505</v>
          </cell>
          <cell r="B684" t="str">
            <v>Търговище</v>
          </cell>
        </row>
        <row r="685">
          <cell r="A685" t="str">
            <v>7601</v>
          </cell>
          <cell r="B685" t="str">
            <v>Димитровград</v>
          </cell>
        </row>
        <row r="686">
          <cell r="A686" t="str">
            <v>7602</v>
          </cell>
          <cell r="B686" t="str">
            <v>Ивайловград</v>
          </cell>
        </row>
        <row r="687">
          <cell r="A687" t="str">
            <v>7603</v>
          </cell>
          <cell r="B687" t="str">
            <v>Любимец</v>
          </cell>
        </row>
        <row r="688">
          <cell r="A688" t="str">
            <v>7604</v>
          </cell>
          <cell r="B688" t="str">
            <v>Маджарово</v>
          </cell>
        </row>
        <row r="689">
          <cell r="A689" t="str">
            <v>7605</v>
          </cell>
          <cell r="B689" t="str">
            <v>Минерални Бани</v>
          </cell>
        </row>
        <row r="690">
          <cell r="A690" t="str">
            <v>7606</v>
          </cell>
          <cell r="B690" t="str">
            <v>Свиленград</v>
          </cell>
        </row>
        <row r="691">
          <cell r="A691" t="str">
            <v>7607</v>
          </cell>
          <cell r="B691" t="str">
            <v>Симеоновград</v>
          </cell>
        </row>
        <row r="692">
          <cell r="A692" t="str">
            <v>7608</v>
          </cell>
          <cell r="B692" t="str">
            <v>Стамболово</v>
          </cell>
        </row>
        <row r="693">
          <cell r="A693" t="str">
            <v>7609</v>
          </cell>
          <cell r="B693" t="str">
            <v>Тополовград</v>
          </cell>
        </row>
        <row r="694">
          <cell r="A694" t="str">
            <v>7610</v>
          </cell>
          <cell r="B694" t="str">
            <v>Харманли</v>
          </cell>
        </row>
        <row r="695">
          <cell r="A695" t="str">
            <v>7611</v>
          </cell>
          <cell r="B695" t="str">
            <v>Хасково</v>
          </cell>
        </row>
        <row r="696">
          <cell r="A696" t="str">
            <v>7701</v>
          </cell>
          <cell r="B696" t="str">
            <v>Велики Преслав</v>
          </cell>
        </row>
        <row r="697">
          <cell r="A697" t="str">
            <v>7702</v>
          </cell>
          <cell r="B697" t="str">
            <v>Венец</v>
          </cell>
        </row>
        <row r="698">
          <cell r="A698" t="str">
            <v>7703</v>
          </cell>
          <cell r="B698" t="str">
            <v>Върбица</v>
          </cell>
        </row>
        <row r="699">
          <cell r="A699" t="str">
            <v>7704</v>
          </cell>
          <cell r="B699" t="str">
            <v>Каолиново</v>
          </cell>
        </row>
        <row r="700">
          <cell r="A700" t="str">
            <v>7705</v>
          </cell>
          <cell r="B700" t="str">
            <v>Каспичан</v>
          </cell>
        </row>
        <row r="701">
          <cell r="A701" t="str">
            <v>7706</v>
          </cell>
          <cell r="B701" t="str">
            <v>Никола Козлево</v>
          </cell>
        </row>
        <row r="702">
          <cell r="A702" t="str">
            <v>7707</v>
          </cell>
          <cell r="B702" t="str">
            <v>Нови пазар</v>
          </cell>
        </row>
        <row r="703">
          <cell r="A703" t="str">
            <v>7708</v>
          </cell>
          <cell r="B703" t="str">
            <v>Смядово</v>
          </cell>
        </row>
        <row r="704">
          <cell r="A704" t="str">
            <v>7709</v>
          </cell>
          <cell r="B704" t="str">
            <v>Хитрино</v>
          </cell>
        </row>
        <row r="705">
          <cell r="A705" t="str">
            <v>7710</v>
          </cell>
          <cell r="B705" t="str">
            <v>Шумен</v>
          </cell>
        </row>
        <row r="706">
          <cell r="A706" t="str">
            <v>7801</v>
          </cell>
          <cell r="B706" t="str">
            <v>Болярово</v>
          </cell>
        </row>
        <row r="707">
          <cell r="A707" t="str">
            <v>7802</v>
          </cell>
          <cell r="B707" t="str">
            <v>Елхово</v>
          </cell>
        </row>
        <row r="708">
          <cell r="A708" t="str">
            <v>7803</v>
          </cell>
          <cell r="B708" t="str">
            <v>Стралджа</v>
          </cell>
        </row>
        <row r="709">
          <cell r="A709" t="str">
            <v>7804</v>
          </cell>
          <cell r="B709" t="str">
            <v>Тунджа</v>
          </cell>
        </row>
        <row r="710">
          <cell r="A710" t="str">
            <v>7805</v>
          </cell>
          <cell r="B710" t="str">
            <v>Ямбол</v>
          </cell>
        </row>
        <row r="713">
          <cell r="B713">
            <v>42766</v>
          </cell>
        </row>
        <row r="714">
          <cell r="B714">
            <v>42794</v>
          </cell>
        </row>
        <row r="715">
          <cell r="B715">
            <v>42825</v>
          </cell>
        </row>
        <row r="716">
          <cell r="B716">
            <v>42855</v>
          </cell>
        </row>
        <row r="717">
          <cell r="B717">
            <v>42886</v>
          </cell>
        </row>
        <row r="718">
          <cell r="B718">
            <v>42916</v>
          </cell>
        </row>
        <row r="719">
          <cell r="B719">
            <v>42947</v>
          </cell>
        </row>
        <row r="720">
          <cell r="B720">
            <v>42978</v>
          </cell>
        </row>
        <row r="721">
          <cell r="B721">
            <v>43008</v>
          </cell>
        </row>
        <row r="722">
          <cell r="B722">
            <v>43039</v>
          </cell>
        </row>
        <row r="723">
          <cell r="B723">
            <v>43069</v>
          </cell>
        </row>
        <row r="724">
          <cell r="B724">
            <v>43100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2" filterMode="1"/>
  <dimension ref="A1:IK605"/>
  <sheetViews>
    <sheetView tabSelected="1" view="pageBreakPreview" topLeftCell="B453" zoomScale="75" zoomScaleNormal="80" zoomScaleSheetLayoutView="75" workbookViewId="0">
      <selection activeCell="D599" sqref="D599"/>
    </sheetView>
  </sheetViews>
  <sheetFormatPr defaultRowHeight="15.75"/>
  <cols>
    <col min="1" max="1" width="5.28515625" style="4" hidden="1" customWidth="1"/>
    <col min="2" max="2" width="8.28515625" style="4" customWidth="1"/>
    <col min="3" max="3" width="10.42578125" style="4" customWidth="1"/>
    <col min="4" max="4" width="90.140625" style="5" customWidth="1"/>
    <col min="5" max="6" width="19.28515625" style="4" customWidth="1"/>
    <col min="7" max="10" width="18.42578125" style="4" customWidth="1"/>
    <col min="11" max="11" width="9.85546875" style="3" hidden="1" customWidth="1"/>
    <col min="12" max="12" width="2.5703125" style="2" customWidth="1"/>
    <col min="13" max="26" width="11.7109375" style="1" customWidth="1"/>
    <col min="27" max="16384" width="9.140625" style="1"/>
  </cols>
  <sheetData>
    <row r="1" spans="1:12" ht="18.75" hidden="1" customHeight="1">
      <c r="A1" s="4" t="s">
        <v>606</v>
      </c>
      <c r="C1" s="4" t="s">
        <v>605</v>
      </c>
      <c r="D1" s="5" t="s">
        <v>604</v>
      </c>
      <c r="E1" s="4" t="s">
        <v>603</v>
      </c>
      <c r="F1" s="4" t="s">
        <v>602</v>
      </c>
      <c r="G1" s="4" t="s">
        <v>602</v>
      </c>
      <c r="H1" s="4" t="s">
        <v>602</v>
      </c>
      <c r="I1" s="4" t="s">
        <v>602</v>
      </c>
      <c r="J1" s="4" t="s">
        <v>602</v>
      </c>
      <c r="K1" s="877" t="s">
        <v>601</v>
      </c>
      <c r="L1" s="876"/>
    </row>
    <row r="2" spans="1:12" ht="12.75" customHeight="1">
      <c r="A2" s="842">
        <v>2</v>
      </c>
      <c r="B2" s="842"/>
      <c r="C2" s="842"/>
      <c r="D2" s="853"/>
      <c r="E2" s="842"/>
      <c r="F2" s="842"/>
      <c r="G2" s="842"/>
      <c r="H2" s="842"/>
      <c r="I2" s="842"/>
      <c r="J2" s="842"/>
      <c r="K2" s="875">
        <v>1</v>
      </c>
      <c r="L2" s="6"/>
    </row>
    <row r="3" spans="1:12">
      <c r="A3" s="842"/>
      <c r="B3" s="874" t="s">
        <v>600</v>
      </c>
      <c r="C3" s="873">
        <f>YEAR(F9)</f>
        <v>2017</v>
      </c>
      <c r="D3" s="853"/>
      <c r="E3" s="872"/>
      <c r="F3" s="842"/>
      <c r="G3" s="842"/>
      <c r="H3" s="842"/>
      <c r="I3" s="842"/>
      <c r="J3" s="842"/>
      <c r="K3" s="3">
        <v>1</v>
      </c>
      <c r="L3" s="6"/>
    </row>
    <row r="4" spans="1:12">
      <c r="A4" s="842"/>
      <c r="B4" s="842"/>
      <c r="C4" s="842"/>
      <c r="D4" s="853"/>
      <c r="E4" s="870"/>
      <c r="F4" s="842"/>
      <c r="G4" s="842"/>
      <c r="H4" s="842"/>
      <c r="I4" s="842"/>
      <c r="J4" s="842"/>
      <c r="K4" s="3">
        <v>1</v>
      </c>
      <c r="L4" s="6"/>
    </row>
    <row r="5" spans="1:12">
      <c r="A5" s="842"/>
      <c r="B5" s="842"/>
      <c r="C5" s="871"/>
      <c r="D5" s="853"/>
      <c r="E5" s="842" t="s">
        <v>599</v>
      </c>
      <c r="F5" s="842" t="s">
        <v>599</v>
      </c>
      <c r="G5" s="842" t="s">
        <v>599</v>
      </c>
      <c r="H5" s="842" t="s">
        <v>599</v>
      </c>
      <c r="I5" s="842" t="s">
        <v>599</v>
      </c>
      <c r="J5" s="842" t="s">
        <v>599</v>
      </c>
      <c r="K5" s="3">
        <v>1</v>
      </c>
      <c r="L5" s="6"/>
    </row>
    <row r="6" spans="1:12">
      <c r="A6" s="842"/>
      <c r="B6" s="842"/>
      <c r="C6" s="736"/>
      <c r="D6" s="841"/>
      <c r="E6" s="870"/>
      <c r="F6" s="842" t="s">
        <v>599</v>
      </c>
      <c r="G6" s="842" t="s">
        <v>599</v>
      </c>
      <c r="H6" s="842" t="s">
        <v>599</v>
      </c>
      <c r="I6" s="842" t="s">
        <v>599</v>
      </c>
      <c r="J6" s="842" t="s">
        <v>599</v>
      </c>
      <c r="K6" s="3">
        <v>1</v>
      </c>
      <c r="L6" s="6"/>
    </row>
    <row r="7" spans="1:12">
      <c r="A7" s="842"/>
      <c r="B7" s="869" t="str">
        <f>VLOOKUP(E15,SMETKA,2,FALSE)</f>
        <v>ОТЧЕТНИ ДАННИ ПО ЕБК ЗА СМЕТКИТЕ ЗА ЧУЖДИ СРЕДСТВА</v>
      </c>
      <c r="C7" s="868"/>
      <c r="D7" s="868"/>
      <c r="E7" s="844"/>
      <c r="F7" s="844"/>
      <c r="G7" s="844"/>
      <c r="H7" s="844"/>
      <c r="I7" s="844"/>
      <c r="J7" s="844"/>
      <c r="K7" s="3">
        <v>1</v>
      </c>
      <c r="L7" s="6"/>
    </row>
    <row r="8" spans="1:12" ht="18.75" customHeight="1">
      <c r="A8" s="842"/>
      <c r="B8" s="842"/>
      <c r="C8" s="736"/>
      <c r="D8" s="841"/>
      <c r="E8" s="867" t="s">
        <v>171</v>
      </c>
      <c r="F8" s="866" t="s">
        <v>170</v>
      </c>
      <c r="G8" s="846"/>
      <c r="H8" s="851" t="s">
        <v>598</v>
      </c>
      <c r="I8" s="846"/>
      <c r="J8" s="846"/>
      <c r="K8" s="3">
        <v>1</v>
      </c>
      <c r="L8" s="6"/>
    </row>
    <row r="9" spans="1:12" ht="27" customHeight="1">
      <c r="B9" s="865" t="s">
        <v>597</v>
      </c>
      <c r="C9" s="864"/>
      <c r="D9" s="863"/>
      <c r="E9" s="325">
        <v>42736</v>
      </c>
      <c r="F9" s="862">
        <v>42947</v>
      </c>
      <c r="G9" s="846"/>
      <c r="H9" s="861">
        <v>131060676</v>
      </c>
      <c r="I9" s="860"/>
      <c r="J9" s="859"/>
      <c r="K9" s="3">
        <v>1</v>
      </c>
      <c r="L9" s="6"/>
    </row>
    <row r="10" spans="1:12">
      <c r="A10" s="842"/>
      <c r="B10" s="850" t="s">
        <v>596</v>
      </c>
      <c r="C10" s="842"/>
      <c r="D10" s="853"/>
      <c r="E10" s="846"/>
      <c r="F10" s="846"/>
      <c r="G10" s="846"/>
      <c r="H10" s="851"/>
      <c r="I10" s="858" t="s">
        <v>595</v>
      </c>
      <c r="J10" s="858"/>
      <c r="K10" s="3">
        <v>1</v>
      </c>
      <c r="L10" s="6"/>
    </row>
    <row r="11" spans="1:12" ht="6" customHeight="1">
      <c r="A11" s="842"/>
      <c r="B11" s="850"/>
      <c r="C11" s="842"/>
      <c r="D11" s="853"/>
      <c r="E11" s="850"/>
      <c r="F11" s="842"/>
      <c r="G11" s="846"/>
      <c r="H11" s="851"/>
      <c r="I11" s="855"/>
      <c r="J11" s="855"/>
      <c r="K11" s="3">
        <v>1</v>
      </c>
      <c r="L11" s="6"/>
    </row>
    <row r="12" spans="1:12" ht="27" customHeight="1">
      <c r="B12" s="322" t="str">
        <f>VLOOKUP(F12,PRBK,2,FALSE)</f>
        <v>Комисия за финансов надзор</v>
      </c>
      <c r="C12" s="321"/>
      <c r="D12" s="320"/>
      <c r="E12" s="857" t="s">
        <v>594</v>
      </c>
      <c r="F12" s="856" t="s">
        <v>593</v>
      </c>
      <c r="G12" s="846"/>
      <c r="H12" s="851"/>
      <c r="I12" s="855"/>
      <c r="J12" s="855"/>
      <c r="K12" s="3">
        <v>1</v>
      </c>
      <c r="L12" s="6"/>
    </row>
    <row r="13" spans="1:12" ht="18" customHeight="1">
      <c r="B13" s="854" t="s">
        <v>592</v>
      </c>
      <c r="C13" s="842"/>
      <c r="D13" s="853"/>
      <c r="E13" s="852"/>
      <c r="F13" s="851"/>
      <c r="G13" s="846"/>
      <c r="H13" s="845"/>
      <c r="I13" s="844"/>
      <c r="J13" s="843"/>
      <c r="K13" s="3">
        <v>1</v>
      </c>
      <c r="L13" s="6"/>
    </row>
    <row r="14" spans="1:12" ht="20.25" customHeight="1">
      <c r="B14" s="850"/>
      <c r="C14" s="842"/>
      <c r="D14" s="853"/>
      <c r="E14" s="852"/>
      <c r="F14" s="851"/>
      <c r="G14" s="846"/>
      <c r="H14" s="845"/>
      <c r="I14" s="844"/>
      <c r="J14" s="843"/>
      <c r="K14" s="3">
        <v>1</v>
      </c>
      <c r="L14" s="6"/>
    </row>
    <row r="15" spans="1:12" ht="21" customHeight="1">
      <c r="B15" s="850"/>
      <c r="C15" s="842"/>
      <c r="D15" s="849" t="s">
        <v>168</v>
      </c>
      <c r="E15" s="532">
        <v>33</v>
      </c>
      <c r="F15" s="313" t="str">
        <f>+IF(+E15=0,"БЮДЖЕТ",+IF(+E15=98,"СЕС - КСФ",+IF(+E15=42,"СЕС - РА",+IF(+E15=96,"СЕС - ДЕС",+IF(+E15=97,"СЕС - ДМП",+IF(+E15=33,"Чужди средства"))))))</f>
        <v>Чужди средства</v>
      </c>
      <c r="G15" s="846"/>
      <c r="H15" s="845"/>
      <c r="I15" s="844"/>
      <c r="J15" s="843"/>
      <c r="K15" s="3">
        <v>1</v>
      </c>
      <c r="L15" s="6"/>
    </row>
    <row r="16" spans="1:12" ht="7.5" customHeight="1">
      <c r="A16" s="708"/>
      <c r="B16" s="848"/>
      <c r="C16" s="848"/>
      <c r="D16" s="848"/>
      <c r="E16" s="847"/>
      <c r="F16" s="846"/>
      <c r="G16" s="846"/>
      <c r="H16" s="845"/>
      <c r="I16" s="844"/>
      <c r="J16" s="843"/>
      <c r="K16" s="3">
        <v>1</v>
      </c>
      <c r="L16" s="6"/>
    </row>
    <row r="17" spans="1:26" ht="6.75" customHeight="1">
      <c r="A17" s="708"/>
      <c r="B17" s="842"/>
      <c r="C17" s="736"/>
      <c r="D17" s="844"/>
      <c r="E17" s="844"/>
      <c r="F17" s="844"/>
      <c r="G17" s="844"/>
      <c r="H17" s="844"/>
      <c r="I17" s="844"/>
      <c r="J17" s="843"/>
      <c r="K17" s="3">
        <v>1</v>
      </c>
      <c r="L17" s="6"/>
    </row>
    <row r="18" spans="1:26" ht="16.5" thickBot="1">
      <c r="B18" s="842"/>
      <c r="C18" s="736"/>
      <c r="D18" s="841"/>
      <c r="F18" s="840"/>
      <c r="G18" s="840"/>
      <c r="H18" s="840"/>
      <c r="I18" s="840"/>
      <c r="J18" s="839" t="s">
        <v>167</v>
      </c>
      <c r="K18" s="3">
        <v>1</v>
      </c>
      <c r="L18" s="6"/>
    </row>
    <row r="19" spans="1:26" ht="22.5" customHeight="1">
      <c r="A19" s="822"/>
      <c r="B19" s="838"/>
      <c r="C19" s="837"/>
      <c r="D19" s="836" t="s">
        <v>591</v>
      </c>
      <c r="E19" s="835" t="s">
        <v>165</v>
      </c>
      <c r="F19" s="834" t="s">
        <v>164</v>
      </c>
      <c r="G19" s="832"/>
      <c r="H19" s="833"/>
      <c r="I19" s="832"/>
      <c r="J19" s="831"/>
      <c r="K19" s="3">
        <v>1</v>
      </c>
      <c r="L19" s="812"/>
    </row>
    <row r="20" spans="1:26" ht="49.5" customHeight="1">
      <c r="A20" s="822"/>
      <c r="B20" s="830" t="s">
        <v>163</v>
      </c>
      <c r="C20" s="829" t="s">
        <v>162</v>
      </c>
      <c r="D20" s="828" t="s">
        <v>590</v>
      </c>
      <c r="E20" s="827">
        <f>$C$3</f>
        <v>2017</v>
      </c>
      <c r="F20" s="826" t="s">
        <v>160</v>
      </c>
      <c r="G20" s="825" t="s">
        <v>159</v>
      </c>
      <c r="H20" s="824" t="s">
        <v>158</v>
      </c>
      <c r="I20" s="824" t="s">
        <v>157</v>
      </c>
      <c r="J20" s="823" t="s">
        <v>156</v>
      </c>
      <c r="K20" s="3">
        <v>1</v>
      </c>
      <c r="L20" s="812"/>
    </row>
    <row r="21" spans="1:26" ht="18.75">
      <c r="A21" s="822"/>
      <c r="B21" s="821"/>
      <c r="C21" s="820"/>
      <c r="D21" s="819" t="s">
        <v>589</v>
      </c>
      <c r="E21" s="818" t="s">
        <v>154</v>
      </c>
      <c r="F21" s="817" t="s">
        <v>153</v>
      </c>
      <c r="G21" s="816" t="s">
        <v>152</v>
      </c>
      <c r="H21" s="815" t="s">
        <v>151</v>
      </c>
      <c r="I21" s="814" t="s">
        <v>150</v>
      </c>
      <c r="J21" s="813" t="s">
        <v>149</v>
      </c>
      <c r="K21" s="3">
        <v>1</v>
      </c>
      <c r="L21" s="812"/>
    </row>
    <row r="22" spans="1:26" s="746" customFormat="1" ht="18.75" hidden="1" customHeight="1">
      <c r="A22" s="811">
        <v>5</v>
      </c>
      <c r="B22" s="810">
        <v>100</v>
      </c>
      <c r="C22" s="809" t="s">
        <v>588</v>
      </c>
      <c r="D22" s="808"/>
      <c r="E22" s="807">
        <f>SUM(E23:E27)</f>
        <v>0</v>
      </c>
      <c r="F22" s="807">
        <f>SUM(F23:F27)</f>
        <v>0</v>
      </c>
      <c r="G22" s="806">
        <f>SUM(G23:G27)</f>
        <v>0</v>
      </c>
      <c r="H22" s="805">
        <f>SUM(H23:H27)</f>
        <v>0</v>
      </c>
      <c r="I22" s="804">
        <f>SUM(I23:I27)</f>
        <v>0</v>
      </c>
      <c r="J22" s="803">
        <f>SUM(J23:J27)</f>
        <v>0</v>
      </c>
      <c r="K22" s="3" t="str">
        <f>(IF($E22&lt;&gt;0,$K$2,IF($F22&lt;&gt;0,$K$2,IF($G22&lt;&gt;0,$K$2,IF($H22&lt;&gt;0,$K$2,IF($I22&lt;&gt;0,$K$2,IF($J22&lt;&gt;0,$K$2,"")))))))</f>
        <v/>
      </c>
      <c r="L22" s="479"/>
      <c r="M22" s="1"/>
      <c r="N22" s="1"/>
      <c r="O22" s="1"/>
      <c r="P22" s="1"/>
      <c r="Q22" s="1"/>
      <c r="R22" s="1"/>
      <c r="S22" s="1"/>
      <c r="T22" s="1"/>
      <c r="U22" s="1"/>
      <c r="V22" s="1"/>
      <c r="W22" s="1"/>
      <c r="X22" s="1"/>
      <c r="Y22" s="1"/>
      <c r="Z22" s="1"/>
    </row>
    <row r="23" spans="1:26" ht="18.75" hidden="1" customHeight="1">
      <c r="A23" s="792">
        <v>10</v>
      </c>
      <c r="B23" s="131"/>
      <c r="C23" s="89">
        <v>101</v>
      </c>
      <c r="D23" s="188" t="s">
        <v>587</v>
      </c>
      <c r="E23" s="760"/>
      <c r="F23" s="590">
        <f>G23+H23+I23+J23</f>
        <v>0</v>
      </c>
      <c r="G23" s="85"/>
      <c r="H23" s="84"/>
      <c r="I23" s="84"/>
      <c r="J23" s="184"/>
      <c r="K23" s="3" t="str">
        <f>(IF($E23&lt;&gt;0,$K$2,IF($F23&lt;&gt;0,$K$2,IF($G23&lt;&gt;0,$K$2,IF($H23&lt;&gt;0,$K$2,IF($I23&lt;&gt;0,$K$2,IF($J23&lt;&gt;0,$K$2,"")))))))</f>
        <v/>
      </c>
      <c r="L23" s="479"/>
    </row>
    <row r="24" spans="1:26" hidden="1">
      <c r="A24" s="792">
        <v>15</v>
      </c>
      <c r="B24" s="131"/>
      <c r="C24" s="81">
        <v>102</v>
      </c>
      <c r="D24" s="80" t="s">
        <v>586</v>
      </c>
      <c r="E24" s="759"/>
      <c r="F24" s="611">
        <f>G24+H24+I24+J24</f>
        <v>0</v>
      </c>
      <c r="G24" s="77"/>
      <c r="H24" s="76"/>
      <c r="I24" s="76"/>
      <c r="J24" s="168"/>
      <c r="K24" s="3" t="str">
        <f>(IF($E24&lt;&gt;0,$K$2,IF($F24&lt;&gt;0,$K$2,IF($G24&lt;&gt;0,$K$2,IF($H24&lt;&gt;0,$K$2,IF($I24&lt;&gt;0,$K$2,IF($J24&lt;&gt;0,$K$2,"")))))))</f>
        <v/>
      </c>
      <c r="L24" s="479"/>
      <c r="M24" s="746"/>
      <c r="N24" s="746"/>
      <c r="O24" s="746"/>
      <c r="P24" s="746"/>
      <c r="Q24" s="746"/>
      <c r="R24" s="746"/>
      <c r="S24" s="746"/>
      <c r="T24" s="746"/>
      <c r="U24" s="746"/>
      <c r="V24" s="746"/>
      <c r="W24" s="746"/>
      <c r="X24" s="746"/>
      <c r="Y24" s="746"/>
      <c r="Z24" s="746"/>
    </row>
    <row r="25" spans="1:26" ht="18.75" hidden="1" customHeight="1">
      <c r="A25" s="792">
        <v>20</v>
      </c>
      <c r="B25" s="131"/>
      <c r="C25" s="81">
        <v>103</v>
      </c>
      <c r="D25" s="80" t="s">
        <v>585</v>
      </c>
      <c r="E25" s="759"/>
      <c r="F25" s="611">
        <f>G25+H25+I25+J25</f>
        <v>0</v>
      </c>
      <c r="G25" s="77"/>
      <c r="H25" s="76"/>
      <c r="I25" s="76"/>
      <c r="J25" s="168"/>
      <c r="K25" s="3" t="str">
        <f>(IF($E25&lt;&gt;0,$K$2,IF($F25&lt;&gt;0,$K$2,IF($G25&lt;&gt;0,$K$2,IF($H25&lt;&gt;0,$K$2,IF($I25&lt;&gt;0,$K$2,IF($J25&lt;&gt;0,$K$2,"")))))))</f>
        <v/>
      </c>
      <c r="L25" s="479"/>
    </row>
    <row r="26" spans="1:26" ht="18.75" hidden="1" customHeight="1">
      <c r="A26" s="792">
        <v>20</v>
      </c>
      <c r="B26" s="131"/>
      <c r="C26" s="81">
        <v>108</v>
      </c>
      <c r="D26" s="802" t="s">
        <v>584</v>
      </c>
      <c r="E26" s="759"/>
      <c r="F26" s="611">
        <f>G26+H26+I26+J26</f>
        <v>0</v>
      </c>
      <c r="G26" s="77"/>
      <c r="H26" s="76"/>
      <c r="I26" s="76"/>
      <c r="J26" s="168"/>
      <c r="K26" s="3" t="str">
        <f>(IF($E26&lt;&gt;0,$K$2,IF($F26&lt;&gt;0,$K$2,IF($G26&lt;&gt;0,$K$2,IF($H26&lt;&gt;0,$K$2,IF($I26&lt;&gt;0,$K$2,IF($J26&lt;&gt;0,$K$2,"")))))))</f>
        <v/>
      </c>
      <c r="L26" s="479"/>
    </row>
    <row r="27" spans="1:26" ht="21" hidden="1" customHeight="1">
      <c r="A27" s="792">
        <v>21</v>
      </c>
      <c r="B27" s="131"/>
      <c r="C27" s="73">
        <v>109</v>
      </c>
      <c r="D27" s="801" t="s">
        <v>583</v>
      </c>
      <c r="E27" s="800"/>
      <c r="F27" s="582">
        <f>G27+H27+I27+J27</f>
        <v>0</v>
      </c>
      <c r="G27" s="69"/>
      <c r="H27" s="153"/>
      <c r="I27" s="153"/>
      <c r="J27" s="151"/>
      <c r="K27" s="3" t="str">
        <f>(IF($E27&lt;&gt;0,$K$2,IF($F27&lt;&gt;0,$K$2,IF($G27&lt;&gt;0,$K$2,IF($H27&lt;&gt;0,$K$2,IF($I27&lt;&gt;0,$K$2,IF($J27&lt;&gt;0,$K$2,"")))))))</f>
        <v/>
      </c>
      <c r="L27" s="479"/>
    </row>
    <row r="28" spans="1:26" s="82" customFormat="1" ht="18.75" hidden="1" customHeight="1">
      <c r="A28" s="793">
        <v>25</v>
      </c>
      <c r="B28" s="768">
        <v>200</v>
      </c>
      <c r="C28" s="795" t="s">
        <v>582</v>
      </c>
      <c r="D28" s="794"/>
      <c r="E28" s="765">
        <f>SUM(E29:E32)</f>
        <v>0</v>
      </c>
      <c r="F28" s="765">
        <f>SUM(F29:F32)</f>
        <v>0</v>
      </c>
      <c r="G28" s="764">
        <f>SUM(G29:G32)</f>
        <v>0</v>
      </c>
      <c r="H28" s="763">
        <f>SUM(H29:H32)</f>
        <v>0</v>
      </c>
      <c r="I28" s="762">
        <f>SUM(I29:I32)</f>
        <v>0</v>
      </c>
      <c r="J28" s="761">
        <f>SUM(J29:J32)</f>
        <v>0</v>
      </c>
      <c r="K28" s="3" t="str">
        <f>(IF($E28&lt;&gt;0,$K$2,IF($F28&lt;&gt;0,$K$2,IF($G28&lt;&gt;0,$K$2,IF($H28&lt;&gt;0,$K$2,IF($I28&lt;&gt;0,$K$2,IF($J28&lt;&gt;0,$K$2,"")))))))</f>
        <v/>
      </c>
      <c r="L28" s="479"/>
      <c r="M28" s="1"/>
      <c r="N28" s="1"/>
      <c r="O28" s="1"/>
      <c r="P28" s="1"/>
      <c r="Q28" s="1"/>
      <c r="R28" s="1"/>
      <c r="S28" s="1"/>
      <c r="T28" s="1"/>
      <c r="U28" s="1"/>
      <c r="V28" s="1"/>
      <c r="W28" s="1"/>
      <c r="X28" s="1"/>
      <c r="Y28" s="1"/>
      <c r="Z28" s="1"/>
    </row>
    <row r="29" spans="1:26" ht="18.75" hidden="1" customHeight="1">
      <c r="A29" s="792">
        <v>30</v>
      </c>
      <c r="B29" s="230"/>
      <c r="C29" s="89">
        <v>201</v>
      </c>
      <c r="D29" s="188" t="s">
        <v>581</v>
      </c>
      <c r="E29" s="760"/>
      <c r="F29" s="590">
        <f>G29+H29+I29+J29</f>
        <v>0</v>
      </c>
      <c r="G29" s="85"/>
      <c r="H29" s="84"/>
      <c r="I29" s="84"/>
      <c r="J29" s="184"/>
      <c r="K29" s="3" t="str">
        <f>(IF($E29&lt;&gt;0,$K$2,IF($F29&lt;&gt;0,$K$2,IF($G29&lt;&gt;0,$K$2,IF($H29&lt;&gt;0,$K$2,IF($I29&lt;&gt;0,$K$2,IF($J29&lt;&gt;0,$K$2,"")))))))</f>
        <v/>
      </c>
      <c r="L29" s="479"/>
    </row>
    <row r="30" spans="1:26" ht="18.75" hidden="1" customHeight="1">
      <c r="A30" s="792">
        <v>35</v>
      </c>
      <c r="B30" s="230"/>
      <c r="C30" s="81">
        <v>202</v>
      </c>
      <c r="D30" s="80" t="s">
        <v>580</v>
      </c>
      <c r="E30" s="759"/>
      <c r="F30" s="611">
        <f>G30+H30+I30+J30</f>
        <v>0</v>
      </c>
      <c r="G30" s="77"/>
      <c r="H30" s="76"/>
      <c r="I30" s="76"/>
      <c r="J30" s="168"/>
      <c r="K30" s="3" t="str">
        <f>(IF($E30&lt;&gt;0,$K$2,IF($F30&lt;&gt;0,$K$2,IF($G30&lt;&gt;0,$K$2,IF($H30&lt;&gt;0,$K$2,IF($I30&lt;&gt;0,$K$2,IF($J30&lt;&gt;0,$K$2,"")))))))</f>
        <v/>
      </c>
      <c r="L30" s="479"/>
      <c r="M30" s="82"/>
      <c r="N30" s="82"/>
      <c r="O30" s="82"/>
      <c r="P30" s="82"/>
      <c r="Q30" s="82"/>
      <c r="R30" s="82"/>
      <c r="S30" s="82"/>
      <c r="T30" s="82"/>
      <c r="U30" s="82"/>
      <c r="V30" s="82"/>
      <c r="W30" s="82"/>
      <c r="X30" s="82"/>
      <c r="Y30" s="82"/>
      <c r="Z30" s="82"/>
    </row>
    <row r="31" spans="1:26" ht="18.75" hidden="1" customHeight="1">
      <c r="A31" s="792">
        <v>40</v>
      </c>
      <c r="B31" s="230"/>
      <c r="C31" s="81">
        <v>203</v>
      </c>
      <c r="D31" s="80" t="s">
        <v>579</v>
      </c>
      <c r="E31" s="759"/>
      <c r="F31" s="611">
        <f>G31+H31+I31+J31</f>
        <v>0</v>
      </c>
      <c r="G31" s="77"/>
      <c r="H31" s="76"/>
      <c r="I31" s="76"/>
      <c r="J31" s="168"/>
      <c r="K31" s="3" t="str">
        <f>(IF($E31&lt;&gt;0,$K$2,IF($F31&lt;&gt;0,$K$2,IF($G31&lt;&gt;0,$K$2,IF($H31&lt;&gt;0,$K$2,IF($I31&lt;&gt;0,$K$2,IF($J31&lt;&gt;0,$K$2,"")))))))</f>
        <v/>
      </c>
      <c r="L31" s="479"/>
    </row>
    <row r="32" spans="1:26" ht="18.75" hidden="1" customHeight="1">
      <c r="A32" s="792">
        <v>45</v>
      </c>
      <c r="B32" s="230"/>
      <c r="C32" s="73">
        <v>204</v>
      </c>
      <c r="D32" s="187" t="s">
        <v>578</v>
      </c>
      <c r="E32" s="755"/>
      <c r="F32" s="603">
        <f>G32+H32+I32+J32</f>
        <v>0</v>
      </c>
      <c r="G32" s="101"/>
      <c r="H32" s="157"/>
      <c r="I32" s="157"/>
      <c r="J32" s="156"/>
      <c r="K32" s="3" t="str">
        <f>(IF($E32&lt;&gt;0,$K$2,IF($F32&lt;&gt;0,$K$2,IF($G32&lt;&gt;0,$K$2,IF($H32&lt;&gt;0,$K$2,IF($I32&lt;&gt;0,$K$2,IF($J32&lt;&gt;0,$K$2,"")))))))</f>
        <v/>
      </c>
      <c r="L32" s="479"/>
    </row>
    <row r="33" spans="1:26" s="82" customFormat="1" ht="18.75" hidden="1" customHeight="1">
      <c r="A33" s="793">
        <v>50</v>
      </c>
      <c r="B33" s="768">
        <v>400</v>
      </c>
      <c r="C33" s="795" t="s">
        <v>577</v>
      </c>
      <c r="D33" s="794"/>
      <c r="E33" s="765">
        <f>SUM(E34:E38)</f>
        <v>0</v>
      </c>
      <c r="F33" s="765">
        <f>SUM(F34:F38)</f>
        <v>0</v>
      </c>
      <c r="G33" s="764">
        <f>SUM(G34:G38)</f>
        <v>0</v>
      </c>
      <c r="H33" s="763">
        <f>SUM(H34:H38)</f>
        <v>0</v>
      </c>
      <c r="I33" s="762">
        <f>SUM(I34:I38)</f>
        <v>0</v>
      </c>
      <c r="J33" s="761">
        <f>SUM(J34:J38)</f>
        <v>0</v>
      </c>
      <c r="K33" s="3" t="str">
        <f>(IF($E33&lt;&gt;0,$K$2,IF($F33&lt;&gt;0,$K$2,IF($G33&lt;&gt;0,$K$2,IF($H33&lt;&gt;0,$K$2,IF($I33&lt;&gt;0,$K$2,IF($J33&lt;&gt;0,$K$2,"")))))))</f>
        <v/>
      </c>
      <c r="L33" s="479"/>
      <c r="M33" s="1"/>
      <c r="N33" s="1"/>
      <c r="O33" s="1"/>
      <c r="P33" s="1"/>
      <c r="Q33" s="1"/>
      <c r="R33" s="1"/>
      <c r="S33" s="1"/>
      <c r="T33" s="1"/>
      <c r="U33" s="1"/>
      <c r="V33" s="1"/>
      <c r="W33" s="1"/>
      <c r="X33" s="1"/>
      <c r="Y33" s="1"/>
      <c r="Z33" s="1"/>
    </row>
    <row r="34" spans="1:26" ht="18.75" hidden="1" customHeight="1">
      <c r="A34" s="792">
        <v>55</v>
      </c>
      <c r="B34" s="131"/>
      <c r="C34" s="89">
        <v>401</v>
      </c>
      <c r="D34" s="799" t="s">
        <v>576</v>
      </c>
      <c r="E34" s="760"/>
      <c r="F34" s="590">
        <f>G34+H34+I34+J34</f>
        <v>0</v>
      </c>
      <c r="G34" s="85"/>
      <c r="H34" s="84"/>
      <c r="I34" s="84"/>
      <c r="J34" s="184"/>
      <c r="K34" s="3" t="str">
        <f>(IF($E34&lt;&gt;0,$K$2,IF($F34&lt;&gt;0,$K$2,IF($G34&lt;&gt;0,$K$2,IF($H34&lt;&gt;0,$K$2,IF($I34&lt;&gt;0,$K$2,IF($J34&lt;&gt;0,$K$2,"")))))))</f>
        <v/>
      </c>
      <c r="L34" s="479"/>
    </row>
    <row r="35" spans="1:26" ht="18.75" hidden="1" customHeight="1">
      <c r="A35" s="792">
        <v>56</v>
      </c>
      <c r="B35" s="131"/>
      <c r="C35" s="81">
        <v>402</v>
      </c>
      <c r="D35" s="797" t="s">
        <v>575</v>
      </c>
      <c r="E35" s="759"/>
      <c r="F35" s="611">
        <f>G35+H35+I35+J35</f>
        <v>0</v>
      </c>
      <c r="G35" s="77"/>
      <c r="H35" s="76"/>
      <c r="I35" s="76"/>
      <c r="J35" s="168"/>
      <c r="K35" s="3" t="str">
        <f>(IF($E35&lt;&gt;0,$K$2,IF($F35&lt;&gt;0,$K$2,IF($G35&lt;&gt;0,$K$2,IF($H35&lt;&gt;0,$K$2,IF($I35&lt;&gt;0,$K$2,IF($J35&lt;&gt;0,$K$2,"")))))))</f>
        <v/>
      </c>
      <c r="L35" s="479"/>
      <c r="M35" s="82"/>
      <c r="N35" s="82"/>
      <c r="O35" s="82"/>
      <c r="P35" s="82"/>
      <c r="Q35" s="82"/>
      <c r="R35" s="82"/>
      <c r="S35" s="82"/>
      <c r="T35" s="82"/>
      <c r="U35" s="82"/>
      <c r="V35" s="82"/>
      <c r="W35" s="82"/>
      <c r="X35" s="82"/>
      <c r="Y35" s="82"/>
      <c r="Z35" s="82"/>
    </row>
    <row r="36" spans="1:26" ht="18" hidden="1" customHeight="1">
      <c r="A36" s="792">
        <v>57</v>
      </c>
      <c r="B36" s="131"/>
      <c r="C36" s="81">
        <v>403</v>
      </c>
      <c r="D36" s="798" t="s">
        <v>574</v>
      </c>
      <c r="E36" s="759"/>
      <c r="F36" s="611">
        <f>G36+H36+I36+J36</f>
        <v>0</v>
      </c>
      <c r="G36" s="77"/>
      <c r="H36" s="76"/>
      <c r="I36" s="76"/>
      <c r="J36" s="168"/>
      <c r="K36" s="3" t="str">
        <f>(IF($E36&lt;&gt;0,$K$2,IF($F36&lt;&gt;0,$K$2,IF($G36&lt;&gt;0,$K$2,IF($H36&lt;&gt;0,$K$2,IF($I36&lt;&gt;0,$K$2,IF($J36&lt;&gt;0,$K$2,"")))))))</f>
        <v/>
      </c>
      <c r="L36" s="479"/>
    </row>
    <row r="37" spans="1:26" ht="18.75" hidden="1" customHeight="1">
      <c r="A37" s="792">
        <v>58</v>
      </c>
      <c r="B37" s="736"/>
      <c r="C37" s="81">
        <v>404</v>
      </c>
      <c r="D37" s="797" t="s">
        <v>573</v>
      </c>
      <c r="E37" s="759"/>
      <c r="F37" s="611">
        <f>G37+H37+I37+J37</f>
        <v>0</v>
      </c>
      <c r="G37" s="77"/>
      <c r="H37" s="76"/>
      <c r="I37" s="76"/>
      <c r="J37" s="168"/>
      <c r="K37" s="3" t="str">
        <f>(IF($E37&lt;&gt;0,$K$2,IF($F37&lt;&gt;0,$K$2,IF($G37&lt;&gt;0,$K$2,IF($H37&lt;&gt;0,$K$2,IF($I37&lt;&gt;0,$K$2,IF($J37&lt;&gt;0,$K$2,"")))))))</f>
        <v/>
      </c>
      <c r="L37" s="479"/>
    </row>
    <row r="38" spans="1:26" ht="18.75" hidden="1" customHeight="1">
      <c r="A38" s="792">
        <v>59</v>
      </c>
      <c r="B38" s="131"/>
      <c r="C38" s="160">
        <v>411</v>
      </c>
      <c r="D38" s="796" t="s">
        <v>572</v>
      </c>
      <c r="E38" s="755"/>
      <c r="F38" s="603">
        <f>G38+H38+I38+J38</f>
        <v>0</v>
      </c>
      <c r="G38" s="101"/>
      <c r="H38" s="157"/>
      <c r="I38" s="157"/>
      <c r="J38" s="156"/>
      <c r="K38" s="3" t="str">
        <f>(IF($E38&lt;&gt;0,$K$2,IF($F38&lt;&gt;0,$K$2,IF($G38&lt;&gt;0,$K$2,IF($H38&lt;&gt;0,$K$2,IF($I38&lt;&gt;0,$K$2,IF($J38&lt;&gt;0,$K$2,"")))))))</f>
        <v/>
      </c>
      <c r="L38" s="479"/>
    </row>
    <row r="39" spans="1:26" s="82" customFormat="1" ht="18.75" hidden="1" customHeight="1">
      <c r="A39" s="793">
        <v>65</v>
      </c>
      <c r="B39" s="768">
        <v>800</v>
      </c>
      <c r="C39" s="795" t="s">
        <v>571</v>
      </c>
      <c r="D39" s="794"/>
      <c r="E39" s="765">
        <f>SUM(E40:E46)</f>
        <v>0</v>
      </c>
      <c r="F39" s="765">
        <f>SUM(F40:F46)</f>
        <v>0</v>
      </c>
      <c r="G39" s="764">
        <f>SUM(G40:G46)</f>
        <v>0</v>
      </c>
      <c r="H39" s="763">
        <f>SUM(H40:H46)</f>
        <v>0</v>
      </c>
      <c r="I39" s="762">
        <f>SUM(I40:I46)</f>
        <v>0</v>
      </c>
      <c r="J39" s="761">
        <f>SUM(J40:J46)</f>
        <v>0</v>
      </c>
      <c r="K39" s="3" t="str">
        <f>(IF($E39&lt;&gt;0,$K$2,IF($F39&lt;&gt;0,$K$2,IF($G39&lt;&gt;0,$K$2,IF($H39&lt;&gt;0,$K$2,IF($I39&lt;&gt;0,$K$2,IF($J39&lt;&gt;0,$K$2,"")))))))</f>
        <v/>
      </c>
      <c r="L39" s="479"/>
      <c r="M39" s="1"/>
      <c r="N39" s="1"/>
      <c r="O39" s="1"/>
      <c r="P39" s="1"/>
      <c r="Q39" s="1"/>
      <c r="R39" s="1"/>
      <c r="S39" s="1"/>
      <c r="T39" s="1"/>
      <c r="U39" s="1"/>
      <c r="V39" s="1"/>
      <c r="W39" s="1"/>
      <c r="X39" s="1"/>
      <c r="Y39" s="1"/>
      <c r="Z39" s="1"/>
    </row>
    <row r="40" spans="1:26" ht="18.75" hidden="1" customHeight="1">
      <c r="A40" s="792">
        <v>70</v>
      </c>
      <c r="B40" s="106"/>
      <c r="C40" s="89">
        <v>801</v>
      </c>
      <c r="D40" s="188" t="s">
        <v>570</v>
      </c>
      <c r="E40" s="760"/>
      <c r="F40" s="590">
        <f>G40+H40+I40+J40</f>
        <v>0</v>
      </c>
      <c r="G40" s="85"/>
      <c r="H40" s="84"/>
      <c r="I40" s="84"/>
      <c r="J40" s="184"/>
      <c r="K40" s="3" t="str">
        <f>(IF($E40&lt;&gt;0,$K$2,IF($F40&lt;&gt;0,$K$2,IF($G40&lt;&gt;0,$K$2,IF($H40&lt;&gt;0,$K$2,IF($I40&lt;&gt;0,$K$2,IF($J40&lt;&gt;0,$K$2,"")))))))</f>
        <v/>
      </c>
      <c r="L40" s="479"/>
    </row>
    <row r="41" spans="1:26" ht="18.75" hidden="1" customHeight="1">
      <c r="A41" s="792">
        <v>75</v>
      </c>
      <c r="B41" s="106"/>
      <c r="C41" s="81">
        <v>802</v>
      </c>
      <c r="D41" s="80" t="s">
        <v>569</v>
      </c>
      <c r="E41" s="759"/>
      <c r="F41" s="611">
        <f>G41+H41+I41+J41</f>
        <v>0</v>
      </c>
      <c r="G41" s="77"/>
      <c r="H41" s="76"/>
      <c r="I41" s="76"/>
      <c r="J41" s="168"/>
      <c r="K41" s="3" t="str">
        <f>(IF($E41&lt;&gt;0,$K$2,IF($F41&lt;&gt;0,$K$2,IF($G41&lt;&gt;0,$K$2,IF($H41&lt;&gt;0,$K$2,IF($I41&lt;&gt;0,$K$2,IF($J41&lt;&gt;0,$K$2,"")))))))</f>
        <v/>
      </c>
      <c r="L41" s="479"/>
      <c r="M41" s="82"/>
      <c r="N41" s="82"/>
      <c r="O41" s="82"/>
      <c r="P41" s="82"/>
      <c r="Q41" s="82"/>
      <c r="R41" s="82"/>
      <c r="S41" s="82"/>
      <c r="T41" s="82"/>
      <c r="U41" s="82"/>
      <c r="V41" s="82"/>
      <c r="W41" s="82"/>
      <c r="X41" s="82"/>
      <c r="Y41" s="82"/>
      <c r="Z41" s="82"/>
    </row>
    <row r="42" spans="1:26" ht="18.75" hidden="1" customHeight="1">
      <c r="A42" s="792">
        <v>80</v>
      </c>
      <c r="B42" s="106"/>
      <c r="C42" s="81">
        <v>804</v>
      </c>
      <c r="D42" s="80" t="s">
        <v>568</v>
      </c>
      <c r="E42" s="759"/>
      <c r="F42" s="611">
        <f>G42+H42+I42+J42</f>
        <v>0</v>
      </c>
      <c r="G42" s="77"/>
      <c r="H42" s="76"/>
      <c r="I42" s="76"/>
      <c r="J42" s="168"/>
      <c r="K42" s="3" t="str">
        <f>(IF($E42&lt;&gt;0,$K$2,IF($F42&lt;&gt;0,$K$2,IF($G42&lt;&gt;0,$K$2,IF($H42&lt;&gt;0,$K$2,IF($I42&lt;&gt;0,$K$2,IF($J42&lt;&gt;0,$K$2,"")))))))</f>
        <v/>
      </c>
      <c r="L42" s="479"/>
    </row>
    <row r="43" spans="1:26" ht="18.75" hidden="1" customHeight="1">
      <c r="A43" s="792">
        <v>85</v>
      </c>
      <c r="B43" s="106"/>
      <c r="C43" s="73">
        <v>809</v>
      </c>
      <c r="D43" s="72" t="s">
        <v>567</v>
      </c>
      <c r="E43" s="759"/>
      <c r="F43" s="611">
        <f>G43+H43+I43+J43</f>
        <v>0</v>
      </c>
      <c r="G43" s="77"/>
      <c r="H43" s="76"/>
      <c r="I43" s="76"/>
      <c r="J43" s="168"/>
      <c r="K43" s="3" t="str">
        <f>(IF($E43&lt;&gt;0,$K$2,IF($F43&lt;&gt;0,$K$2,IF($G43&lt;&gt;0,$K$2,IF($H43&lt;&gt;0,$K$2,IF($I43&lt;&gt;0,$K$2,IF($J43&lt;&gt;0,$K$2,"")))))))</f>
        <v/>
      </c>
      <c r="L43" s="479"/>
    </row>
    <row r="44" spans="1:26" ht="18.75" hidden="1" customHeight="1">
      <c r="A44" s="792">
        <v>85</v>
      </c>
      <c r="B44" s="106"/>
      <c r="C44" s="73">
        <v>811</v>
      </c>
      <c r="D44" s="72" t="s">
        <v>417</v>
      </c>
      <c r="E44" s="759"/>
      <c r="F44" s="611">
        <f>G44+H44+I44+J44</f>
        <v>0</v>
      </c>
      <c r="G44" s="77"/>
      <c r="H44" s="76"/>
      <c r="I44" s="76"/>
      <c r="J44" s="168"/>
      <c r="K44" s="3" t="str">
        <f>(IF($E44&lt;&gt;0,$K$2,IF($F44&lt;&gt;0,$K$2,IF($G44&lt;&gt;0,$K$2,IF($H44&lt;&gt;0,$K$2,IF($I44&lt;&gt;0,$K$2,IF($J44&lt;&gt;0,$K$2,"")))))))</f>
        <v/>
      </c>
      <c r="L44" s="479"/>
    </row>
    <row r="45" spans="1:26" ht="18.75" hidden="1" customHeight="1">
      <c r="A45" s="792">
        <v>85</v>
      </c>
      <c r="B45" s="106"/>
      <c r="C45" s="73">
        <v>812</v>
      </c>
      <c r="D45" s="72" t="s">
        <v>566</v>
      </c>
      <c r="E45" s="759"/>
      <c r="F45" s="611">
        <f>G45+H45+I45+J45</f>
        <v>0</v>
      </c>
      <c r="G45" s="77"/>
      <c r="H45" s="76"/>
      <c r="I45" s="76"/>
      <c r="J45" s="168"/>
      <c r="K45" s="3" t="str">
        <f>(IF($E45&lt;&gt;0,$K$2,IF($F45&lt;&gt;0,$K$2,IF($G45&lt;&gt;0,$K$2,IF($H45&lt;&gt;0,$K$2,IF($I45&lt;&gt;0,$K$2,IF($J45&lt;&gt;0,$K$2,"")))))))</f>
        <v/>
      </c>
      <c r="L45" s="479"/>
    </row>
    <row r="46" spans="1:26" ht="18.75" hidden="1" customHeight="1">
      <c r="A46" s="792">
        <v>85</v>
      </c>
      <c r="B46" s="106"/>
      <c r="C46" s="73">
        <v>814</v>
      </c>
      <c r="D46" s="72" t="s">
        <v>565</v>
      </c>
      <c r="E46" s="755"/>
      <c r="F46" s="603">
        <f>G46+H46+I46+J46</f>
        <v>0</v>
      </c>
      <c r="G46" s="101"/>
      <c r="H46" s="157"/>
      <c r="I46" s="157"/>
      <c r="J46" s="156"/>
      <c r="K46" s="3" t="str">
        <f>(IF($E46&lt;&gt;0,$K$2,IF($F46&lt;&gt;0,$K$2,IF($G46&lt;&gt;0,$K$2,IF($H46&lt;&gt;0,$K$2,IF($I46&lt;&gt;0,$K$2,IF($J46&lt;&gt;0,$K$2,"")))))))</f>
        <v/>
      </c>
      <c r="L46" s="479"/>
    </row>
    <row r="47" spans="1:26" s="82" customFormat="1" ht="18.75" hidden="1" customHeight="1">
      <c r="A47" s="793">
        <v>95</v>
      </c>
      <c r="B47" s="768">
        <v>1000</v>
      </c>
      <c r="C47" s="767" t="s">
        <v>564</v>
      </c>
      <c r="D47" s="766"/>
      <c r="E47" s="765">
        <f>SUM(E48:E51)</f>
        <v>0</v>
      </c>
      <c r="F47" s="765">
        <f>SUM(F48:F51)</f>
        <v>0</v>
      </c>
      <c r="G47" s="764">
        <f>SUM(G48:G51)</f>
        <v>0</v>
      </c>
      <c r="H47" s="763">
        <f>SUM(H48:H51)</f>
        <v>0</v>
      </c>
      <c r="I47" s="762">
        <f>SUM(I48:I51)</f>
        <v>0</v>
      </c>
      <c r="J47" s="761">
        <f>SUM(J48:J51)</f>
        <v>0</v>
      </c>
      <c r="K47" s="3" t="str">
        <f>(IF($E47&lt;&gt;0,$K$2,IF($F47&lt;&gt;0,$K$2,IF($G47&lt;&gt;0,$K$2,IF($H47&lt;&gt;0,$K$2,IF($I47&lt;&gt;0,$K$2,IF($J47&lt;&gt;0,$K$2,"")))))))</f>
        <v/>
      </c>
      <c r="L47" s="479"/>
      <c r="M47" s="1"/>
      <c r="N47" s="1"/>
      <c r="O47" s="1"/>
      <c r="P47" s="1"/>
      <c r="Q47" s="1"/>
      <c r="R47" s="1"/>
      <c r="S47" s="1"/>
      <c r="T47" s="1"/>
      <c r="U47" s="1"/>
      <c r="V47" s="1"/>
      <c r="W47" s="1"/>
      <c r="X47" s="1"/>
      <c r="Y47" s="1"/>
      <c r="Z47" s="1"/>
    </row>
    <row r="48" spans="1:26" ht="18.75" hidden="1" customHeight="1">
      <c r="A48" s="792">
        <v>100</v>
      </c>
      <c r="B48" s="106"/>
      <c r="C48" s="89">
        <v>1001</v>
      </c>
      <c r="D48" s="188" t="s">
        <v>563</v>
      </c>
      <c r="E48" s="760"/>
      <c r="F48" s="590">
        <f>G48+H48+I48+J48</f>
        <v>0</v>
      </c>
      <c r="G48" s="85"/>
      <c r="H48" s="84"/>
      <c r="I48" s="84"/>
      <c r="J48" s="184"/>
      <c r="K48" s="3" t="str">
        <f>(IF($E48&lt;&gt;0,$K$2,IF($F48&lt;&gt;0,$K$2,IF($G48&lt;&gt;0,$K$2,IF($H48&lt;&gt;0,$K$2,IF($I48&lt;&gt;0,$K$2,IF($J48&lt;&gt;0,$K$2,"")))))))</f>
        <v/>
      </c>
      <c r="L48" s="479"/>
    </row>
    <row r="49" spans="1:26" ht="18.75" hidden="1" customHeight="1">
      <c r="A49" s="792">
        <v>105</v>
      </c>
      <c r="B49" s="106"/>
      <c r="C49" s="81">
        <v>1002</v>
      </c>
      <c r="D49" s="80" t="s">
        <v>562</v>
      </c>
      <c r="E49" s="759"/>
      <c r="F49" s="611">
        <f>G49+H49+I49+J49</f>
        <v>0</v>
      </c>
      <c r="G49" s="77"/>
      <c r="H49" s="76"/>
      <c r="I49" s="76"/>
      <c r="J49" s="168"/>
      <c r="K49" s="3" t="str">
        <f>(IF($E49&lt;&gt;0,$K$2,IF($F49&lt;&gt;0,$K$2,IF($G49&lt;&gt;0,$K$2,IF($H49&lt;&gt;0,$K$2,IF($I49&lt;&gt;0,$K$2,IF($J49&lt;&gt;0,$K$2,"")))))))</f>
        <v/>
      </c>
      <c r="L49" s="479"/>
      <c r="M49" s="82"/>
      <c r="N49" s="82"/>
      <c r="O49" s="82"/>
      <c r="P49" s="82"/>
      <c r="Q49" s="82"/>
      <c r="R49" s="82"/>
      <c r="S49" s="82"/>
      <c r="T49" s="82"/>
      <c r="U49" s="82"/>
      <c r="V49" s="82"/>
      <c r="W49" s="82"/>
      <c r="X49" s="82"/>
      <c r="Y49" s="82"/>
      <c r="Z49" s="82"/>
    </row>
    <row r="50" spans="1:26" ht="18.75" hidden="1" customHeight="1">
      <c r="A50" s="792">
        <v>110</v>
      </c>
      <c r="B50" s="106"/>
      <c r="C50" s="81">
        <v>1004</v>
      </c>
      <c r="D50" s="80" t="s">
        <v>561</v>
      </c>
      <c r="E50" s="759"/>
      <c r="F50" s="611">
        <f>G50+H50+I50+J50</f>
        <v>0</v>
      </c>
      <c r="G50" s="77"/>
      <c r="H50" s="76"/>
      <c r="I50" s="76"/>
      <c r="J50" s="168"/>
      <c r="K50" s="3" t="str">
        <f>(IF($E50&lt;&gt;0,$K$2,IF($F50&lt;&gt;0,$K$2,IF($G50&lt;&gt;0,$K$2,IF($H50&lt;&gt;0,$K$2,IF($I50&lt;&gt;0,$K$2,IF($J50&lt;&gt;0,$K$2,"")))))))</f>
        <v/>
      </c>
      <c r="L50" s="479"/>
    </row>
    <row r="51" spans="1:26" ht="18.75" hidden="1" customHeight="1">
      <c r="A51" s="792">
        <v>125</v>
      </c>
      <c r="B51" s="106"/>
      <c r="C51" s="160">
        <v>1007</v>
      </c>
      <c r="D51" s="187" t="s">
        <v>560</v>
      </c>
      <c r="E51" s="755"/>
      <c r="F51" s="603">
        <f>G51+H51+I51+J51</f>
        <v>0</v>
      </c>
      <c r="G51" s="101"/>
      <c r="H51" s="157"/>
      <c r="I51" s="157"/>
      <c r="J51" s="156"/>
      <c r="K51" s="3" t="str">
        <f>(IF($E51&lt;&gt;0,$K$2,IF($F51&lt;&gt;0,$K$2,IF($G51&lt;&gt;0,$K$2,IF($H51&lt;&gt;0,$K$2,IF($I51&lt;&gt;0,$K$2,IF($J51&lt;&gt;0,$K$2,"")))))))</f>
        <v/>
      </c>
      <c r="L51" s="479"/>
    </row>
    <row r="52" spans="1:26" s="82" customFormat="1" ht="18.75" hidden="1" customHeight="1">
      <c r="A52" s="793">
        <v>130</v>
      </c>
      <c r="B52" s="768">
        <v>1300</v>
      </c>
      <c r="C52" s="767" t="s">
        <v>559</v>
      </c>
      <c r="D52" s="766"/>
      <c r="E52" s="765">
        <f>SUM(E53:E57)</f>
        <v>0</v>
      </c>
      <c r="F52" s="765">
        <f>SUM(F53:F57)</f>
        <v>0</v>
      </c>
      <c r="G52" s="764">
        <f>SUM(G53:G57)</f>
        <v>0</v>
      </c>
      <c r="H52" s="763">
        <f>SUM(H53:H57)</f>
        <v>0</v>
      </c>
      <c r="I52" s="762">
        <f>SUM(I53:I57)</f>
        <v>0</v>
      </c>
      <c r="J52" s="761">
        <f>SUM(J53:J57)</f>
        <v>0</v>
      </c>
      <c r="K52" s="3" t="str">
        <f>(IF($E52&lt;&gt;0,$K$2,IF($F52&lt;&gt;0,$K$2,IF($G52&lt;&gt;0,$K$2,IF($H52&lt;&gt;0,$K$2,IF($I52&lt;&gt;0,$K$2,IF($J52&lt;&gt;0,$K$2,"")))))))</f>
        <v/>
      </c>
      <c r="L52" s="479"/>
      <c r="M52" s="1"/>
      <c r="N52" s="1"/>
      <c r="O52" s="1"/>
      <c r="P52" s="1"/>
      <c r="Q52" s="1"/>
      <c r="R52" s="1"/>
      <c r="S52" s="1"/>
      <c r="T52" s="1"/>
      <c r="U52" s="1"/>
      <c r="V52" s="1"/>
      <c r="W52" s="1"/>
      <c r="X52" s="1"/>
      <c r="Y52" s="1"/>
      <c r="Z52" s="1"/>
    </row>
    <row r="53" spans="1:26" ht="18.75" hidden="1" customHeight="1">
      <c r="A53" s="792">
        <v>135</v>
      </c>
      <c r="B53" s="131"/>
      <c r="C53" s="89">
        <v>1301</v>
      </c>
      <c r="D53" s="188" t="s">
        <v>558</v>
      </c>
      <c r="E53" s="760"/>
      <c r="F53" s="590">
        <f>G53+H53+I53+J53</f>
        <v>0</v>
      </c>
      <c r="G53" s="85"/>
      <c r="H53" s="84"/>
      <c r="I53" s="84"/>
      <c r="J53" s="184"/>
      <c r="K53" s="3" t="str">
        <f>(IF($E53&lt;&gt;0,$K$2,IF($F53&lt;&gt;0,$K$2,IF($G53&lt;&gt;0,$K$2,IF($H53&lt;&gt;0,$K$2,IF($I53&lt;&gt;0,$K$2,IF($J53&lt;&gt;0,$K$2,"")))))))</f>
        <v/>
      </c>
      <c r="L53" s="479"/>
    </row>
    <row r="54" spans="1:26" ht="18.75" hidden="1" customHeight="1">
      <c r="A54" s="792">
        <v>140</v>
      </c>
      <c r="B54" s="131"/>
      <c r="C54" s="81">
        <v>1302</v>
      </c>
      <c r="D54" s="280" t="s">
        <v>557</v>
      </c>
      <c r="E54" s="759"/>
      <c r="F54" s="611">
        <f>G54+H54+I54+J54</f>
        <v>0</v>
      </c>
      <c r="G54" s="77"/>
      <c r="H54" s="76"/>
      <c r="I54" s="76"/>
      <c r="J54" s="168"/>
      <c r="K54" s="3" t="str">
        <f>(IF($E54&lt;&gt;0,$K$2,IF($F54&lt;&gt;0,$K$2,IF($G54&lt;&gt;0,$K$2,IF($H54&lt;&gt;0,$K$2,IF($I54&lt;&gt;0,$K$2,IF($J54&lt;&gt;0,$K$2,"")))))))</f>
        <v/>
      </c>
      <c r="L54" s="479"/>
      <c r="M54" s="82"/>
      <c r="N54" s="82"/>
      <c r="O54" s="82"/>
      <c r="P54" s="82"/>
      <c r="Q54" s="82"/>
      <c r="R54" s="82"/>
      <c r="S54" s="82"/>
      <c r="T54" s="82"/>
      <c r="U54" s="82"/>
      <c r="V54" s="82"/>
      <c r="W54" s="82"/>
      <c r="X54" s="82"/>
      <c r="Y54" s="82"/>
      <c r="Z54" s="82"/>
    </row>
    <row r="55" spans="1:26" ht="18.75" hidden="1" customHeight="1">
      <c r="A55" s="792">
        <v>145</v>
      </c>
      <c r="B55" s="131"/>
      <c r="C55" s="81">
        <v>1303</v>
      </c>
      <c r="D55" s="280" t="s">
        <v>556</v>
      </c>
      <c r="E55" s="759"/>
      <c r="F55" s="611">
        <f>G55+H55+I55+J55</f>
        <v>0</v>
      </c>
      <c r="G55" s="77"/>
      <c r="H55" s="76"/>
      <c r="I55" s="76"/>
      <c r="J55" s="168"/>
      <c r="K55" s="3" t="str">
        <f>(IF($E55&lt;&gt;0,$K$2,IF($F55&lt;&gt;0,$K$2,IF($G55&lt;&gt;0,$K$2,IF($H55&lt;&gt;0,$K$2,IF($I55&lt;&gt;0,$K$2,IF($J55&lt;&gt;0,$K$2,"")))))))</f>
        <v/>
      </c>
      <c r="L55" s="479"/>
    </row>
    <row r="56" spans="1:26" ht="18.75" hidden="1" customHeight="1">
      <c r="A56" s="792"/>
      <c r="B56" s="131"/>
      <c r="C56" s="81">
        <v>1304</v>
      </c>
      <c r="D56" s="280" t="s">
        <v>555</v>
      </c>
      <c r="E56" s="759"/>
      <c r="F56" s="611">
        <f>G56+H56+I56+J56</f>
        <v>0</v>
      </c>
      <c r="G56" s="77"/>
      <c r="H56" s="76"/>
      <c r="I56" s="76"/>
      <c r="J56" s="168"/>
      <c r="K56" s="3" t="str">
        <f>(IF($E56&lt;&gt;0,$K$2,IF($F56&lt;&gt;0,$K$2,IF($G56&lt;&gt;0,$K$2,IF($H56&lt;&gt;0,$K$2,IF($I56&lt;&gt;0,$K$2,IF($J56&lt;&gt;0,$K$2,"")))))))</f>
        <v/>
      </c>
      <c r="L56" s="479"/>
    </row>
    <row r="57" spans="1:26" ht="18.75" hidden="1" customHeight="1">
      <c r="A57" s="792">
        <v>150</v>
      </c>
      <c r="B57" s="131"/>
      <c r="C57" s="73">
        <v>1308</v>
      </c>
      <c r="D57" s="379" t="s">
        <v>554</v>
      </c>
      <c r="E57" s="755"/>
      <c r="F57" s="603">
        <f>G57+H57+I57+J57</f>
        <v>0</v>
      </c>
      <c r="G57" s="101"/>
      <c r="H57" s="157"/>
      <c r="I57" s="157"/>
      <c r="J57" s="156"/>
      <c r="K57" s="3" t="str">
        <f>(IF($E57&lt;&gt;0,$K$2,IF($F57&lt;&gt;0,$K$2,IF($G57&lt;&gt;0,$K$2,IF($H57&lt;&gt;0,$K$2,IF($I57&lt;&gt;0,$K$2,IF($J57&lt;&gt;0,$K$2,"")))))))</f>
        <v/>
      </c>
      <c r="L57" s="479"/>
    </row>
    <row r="58" spans="1:26" s="82" customFormat="1" ht="18.75" hidden="1" customHeight="1">
      <c r="A58" s="793">
        <v>160</v>
      </c>
      <c r="B58" s="768">
        <v>1400</v>
      </c>
      <c r="C58" s="767" t="s">
        <v>553</v>
      </c>
      <c r="D58" s="766"/>
      <c r="E58" s="765">
        <f>SUM(E59:E60)</f>
        <v>0</v>
      </c>
      <c r="F58" s="765">
        <f>SUM(F59:F60)</f>
        <v>0</v>
      </c>
      <c r="G58" s="764">
        <f>SUM(G59:G60)</f>
        <v>0</v>
      </c>
      <c r="H58" s="763">
        <f>SUM(H59:H60)</f>
        <v>0</v>
      </c>
      <c r="I58" s="762">
        <f>SUM(I59:I60)</f>
        <v>0</v>
      </c>
      <c r="J58" s="761">
        <f>SUM(J59:J60)</f>
        <v>0</v>
      </c>
      <c r="K58" s="3" t="str">
        <f>(IF($E58&lt;&gt;0,$K$2,IF($F58&lt;&gt;0,$K$2,IF($G58&lt;&gt;0,$K$2,IF($H58&lt;&gt;0,$K$2,IF($I58&lt;&gt;0,$K$2,IF($J58&lt;&gt;0,$K$2,"")))))))</f>
        <v/>
      </c>
      <c r="L58" s="479"/>
      <c r="M58" s="1"/>
      <c r="N58" s="1"/>
      <c r="O58" s="1"/>
      <c r="P58" s="1"/>
      <c r="Q58" s="1"/>
      <c r="R58" s="1"/>
      <c r="S58" s="1"/>
      <c r="T58" s="1"/>
      <c r="U58" s="1"/>
      <c r="V58" s="1"/>
      <c r="W58" s="1"/>
      <c r="X58" s="1"/>
      <c r="Y58" s="1"/>
      <c r="Z58" s="1"/>
    </row>
    <row r="59" spans="1:26" ht="18.75" hidden="1" customHeight="1">
      <c r="A59" s="792">
        <v>165</v>
      </c>
      <c r="B59" s="131"/>
      <c r="C59" s="89">
        <v>1401</v>
      </c>
      <c r="D59" s="188" t="s">
        <v>552</v>
      </c>
      <c r="E59" s="760"/>
      <c r="F59" s="590">
        <f>G59+H59+I59+J59</f>
        <v>0</v>
      </c>
      <c r="G59" s="85"/>
      <c r="H59" s="84"/>
      <c r="I59" s="84"/>
      <c r="J59" s="184"/>
      <c r="K59" s="3" t="str">
        <f>(IF($E59&lt;&gt;0,$K$2,IF($F59&lt;&gt;0,$K$2,IF($G59&lt;&gt;0,$K$2,IF($H59&lt;&gt;0,$K$2,IF($I59&lt;&gt;0,$K$2,IF($J59&lt;&gt;0,$K$2,"")))))))</f>
        <v/>
      </c>
      <c r="L59" s="479"/>
    </row>
    <row r="60" spans="1:26" ht="18.75" hidden="1" customHeight="1">
      <c r="A60" s="792">
        <v>170</v>
      </c>
      <c r="B60" s="131"/>
      <c r="C60" s="160">
        <v>1402</v>
      </c>
      <c r="D60" s="418" t="s">
        <v>551</v>
      </c>
      <c r="E60" s="755"/>
      <c r="F60" s="603">
        <f>G60+H60+I60+J60</f>
        <v>0</v>
      </c>
      <c r="G60" s="101"/>
      <c r="H60" s="157"/>
      <c r="I60" s="157"/>
      <c r="J60" s="156"/>
      <c r="K60" s="3" t="str">
        <f>(IF($E60&lt;&gt;0,$K$2,IF($F60&lt;&gt;0,$K$2,IF($G60&lt;&gt;0,$K$2,IF($H60&lt;&gt;0,$K$2,IF($I60&lt;&gt;0,$K$2,IF($J60&lt;&gt;0,$K$2,"")))))))</f>
        <v/>
      </c>
      <c r="L60" s="479"/>
      <c r="M60" s="82"/>
      <c r="N60" s="82"/>
      <c r="O60" s="82"/>
      <c r="P60" s="82"/>
      <c r="Q60" s="82"/>
      <c r="R60" s="82"/>
      <c r="S60" s="82"/>
      <c r="T60" s="82"/>
      <c r="U60" s="82"/>
      <c r="V60" s="82"/>
      <c r="W60" s="82"/>
      <c r="X60" s="82"/>
      <c r="Y60" s="82"/>
      <c r="Z60" s="82"/>
    </row>
    <row r="61" spans="1:26" s="82" customFormat="1" ht="18.75" hidden="1" customHeight="1">
      <c r="A61" s="793">
        <v>175</v>
      </c>
      <c r="B61" s="768">
        <v>1500</v>
      </c>
      <c r="C61" s="767" t="s">
        <v>550</v>
      </c>
      <c r="D61" s="766"/>
      <c r="E61" s="765">
        <f>SUM(E62:E63)</f>
        <v>0</v>
      </c>
      <c r="F61" s="765">
        <f>SUM(F62:F63)</f>
        <v>0</v>
      </c>
      <c r="G61" s="764">
        <f>SUM(G62:G63)</f>
        <v>0</v>
      </c>
      <c r="H61" s="763">
        <f>SUM(H62:H63)</f>
        <v>0</v>
      </c>
      <c r="I61" s="762">
        <f>SUM(I62:I63)</f>
        <v>0</v>
      </c>
      <c r="J61" s="761">
        <f>SUM(J62:J63)</f>
        <v>0</v>
      </c>
      <c r="K61" s="3" t="str">
        <f>(IF($E61&lt;&gt;0,$K$2,IF($F61&lt;&gt;0,$K$2,IF($G61&lt;&gt;0,$K$2,IF($H61&lt;&gt;0,$K$2,IF($I61&lt;&gt;0,$K$2,IF($J61&lt;&gt;0,$K$2,"")))))))</f>
        <v/>
      </c>
      <c r="L61" s="479"/>
      <c r="M61" s="1"/>
      <c r="N61" s="1"/>
      <c r="O61" s="1"/>
      <c r="P61" s="1"/>
      <c r="Q61" s="1"/>
      <c r="R61" s="1"/>
      <c r="S61" s="1"/>
      <c r="T61" s="1"/>
      <c r="U61" s="1"/>
      <c r="V61" s="1"/>
      <c r="W61" s="1"/>
      <c r="X61" s="1"/>
      <c r="Y61" s="1"/>
      <c r="Z61" s="1"/>
    </row>
    <row r="62" spans="1:26" ht="18.75" hidden="1" customHeight="1">
      <c r="A62" s="792">
        <v>180</v>
      </c>
      <c r="B62" s="131"/>
      <c r="C62" s="89">
        <v>1501</v>
      </c>
      <c r="D62" s="88" t="s">
        <v>549</v>
      </c>
      <c r="E62" s="760"/>
      <c r="F62" s="590">
        <f>G62+H62+I62+J62</f>
        <v>0</v>
      </c>
      <c r="G62" s="85"/>
      <c r="H62" s="84"/>
      <c r="I62" s="84"/>
      <c r="J62" s="184"/>
      <c r="K62" s="3" t="str">
        <f>(IF($E62&lt;&gt;0,$K$2,IF($F62&lt;&gt;0,$K$2,IF($G62&lt;&gt;0,$K$2,IF($H62&lt;&gt;0,$K$2,IF($I62&lt;&gt;0,$K$2,IF($J62&lt;&gt;0,$K$2,"")))))))</f>
        <v/>
      </c>
      <c r="L62" s="479"/>
    </row>
    <row r="63" spans="1:26" ht="18.75" hidden="1" customHeight="1">
      <c r="A63" s="792">
        <v>185</v>
      </c>
      <c r="B63" s="131"/>
      <c r="C63" s="160">
        <v>1502</v>
      </c>
      <c r="D63" s="278" t="s">
        <v>548</v>
      </c>
      <c r="E63" s="755"/>
      <c r="F63" s="603">
        <f>G63+H63+I63+J63</f>
        <v>0</v>
      </c>
      <c r="G63" s="101"/>
      <c r="H63" s="157"/>
      <c r="I63" s="157"/>
      <c r="J63" s="156"/>
      <c r="K63" s="3" t="str">
        <f>(IF($E63&lt;&gt;0,$K$2,IF($F63&lt;&gt;0,$K$2,IF($G63&lt;&gt;0,$K$2,IF($H63&lt;&gt;0,$K$2,IF($I63&lt;&gt;0,$K$2,IF($J63&lt;&gt;0,$K$2,"")))))))</f>
        <v/>
      </c>
      <c r="L63" s="479"/>
      <c r="M63" s="82"/>
      <c r="N63" s="82"/>
      <c r="O63" s="82"/>
      <c r="P63" s="82"/>
      <c r="Q63" s="82"/>
      <c r="R63" s="82"/>
      <c r="S63" s="82"/>
      <c r="T63" s="82"/>
      <c r="U63" s="82"/>
      <c r="V63" s="82"/>
      <c r="W63" s="82"/>
      <c r="X63" s="82"/>
      <c r="Y63" s="82"/>
      <c r="Z63" s="82"/>
    </row>
    <row r="64" spans="1:26" ht="18.75" hidden="1" customHeight="1">
      <c r="A64" s="792"/>
      <c r="B64" s="768">
        <v>1600</v>
      </c>
      <c r="C64" s="767" t="s">
        <v>547</v>
      </c>
      <c r="D64" s="766"/>
      <c r="E64" s="775"/>
      <c r="F64" s="765">
        <f>G64+H64+I64+J64</f>
        <v>0</v>
      </c>
      <c r="G64" s="774"/>
      <c r="H64" s="773"/>
      <c r="I64" s="773"/>
      <c r="J64" s="772"/>
      <c r="K64" s="3" t="str">
        <f>(IF($E64&lt;&gt;0,$K$2,IF($F64&lt;&gt;0,$K$2,IF($G64&lt;&gt;0,$K$2,IF($H64&lt;&gt;0,$K$2,IF($I64&lt;&gt;0,$K$2,IF($J64&lt;&gt;0,$K$2,"")))))))</f>
        <v/>
      </c>
      <c r="L64" s="479"/>
    </row>
    <row r="65" spans="1:26" s="82" customFormat="1" ht="18.75" hidden="1" customHeight="1">
      <c r="A65" s="793">
        <v>200</v>
      </c>
      <c r="B65" s="768">
        <v>1700</v>
      </c>
      <c r="C65" s="767" t="s">
        <v>546</v>
      </c>
      <c r="D65" s="766"/>
      <c r="E65" s="765">
        <f>SUM(E66:E71)</f>
        <v>0</v>
      </c>
      <c r="F65" s="765">
        <f>SUM(F66:F71)</f>
        <v>0</v>
      </c>
      <c r="G65" s="764">
        <f>SUM(G66:G71)</f>
        <v>0</v>
      </c>
      <c r="H65" s="763">
        <f>SUM(H66:H71)</f>
        <v>0</v>
      </c>
      <c r="I65" s="762">
        <f>SUM(I66:I71)</f>
        <v>0</v>
      </c>
      <c r="J65" s="761">
        <f>SUM(J66:J71)</f>
        <v>0</v>
      </c>
      <c r="K65" s="3" t="str">
        <f>(IF($E65&lt;&gt;0,$K$2,IF($F65&lt;&gt;0,$K$2,IF($G65&lt;&gt;0,$K$2,IF($H65&lt;&gt;0,$K$2,IF($I65&lt;&gt;0,$K$2,IF($J65&lt;&gt;0,$K$2,"")))))))</f>
        <v/>
      </c>
      <c r="L65" s="479"/>
      <c r="M65" s="1"/>
      <c r="N65" s="1"/>
      <c r="O65" s="1"/>
      <c r="P65" s="1"/>
      <c r="Q65" s="1"/>
      <c r="R65" s="1"/>
      <c r="S65" s="1"/>
      <c r="T65" s="1"/>
      <c r="U65" s="1"/>
      <c r="V65" s="1"/>
      <c r="W65" s="1"/>
      <c r="X65" s="1"/>
      <c r="Y65" s="1"/>
      <c r="Z65" s="1"/>
    </row>
    <row r="66" spans="1:26" ht="18.75" hidden="1" customHeight="1">
      <c r="A66" s="792">
        <v>205</v>
      </c>
      <c r="B66" s="131"/>
      <c r="C66" s="89">
        <v>1701</v>
      </c>
      <c r="D66" s="188" t="s">
        <v>545</v>
      </c>
      <c r="E66" s="760"/>
      <c r="F66" s="590">
        <f>G66+H66+I66+J66</f>
        <v>0</v>
      </c>
      <c r="G66" s="85"/>
      <c r="H66" s="84"/>
      <c r="I66" s="84"/>
      <c r="J66" s="184"/>
      <c r="K66" s="3" t="str">
        <f>(IF($E66&lt;&gt;0,$K$2,IF($F66&lt;&gt;0,$K$2,IF($G66&lt;&gt;0,$K$2,IF($H66&lt;&gt;0,$K$2,IF($I66&lt;&gt;0,$K$2,IF($J66&lt;&gt;0,$K$2,"")))))))</f>
        <v/>
      </c>
      <c r="L66" s="479"/>
    </row>
    <row r="67" spans="1:26" ht="18.75" hidden="1" customHeight="1">
      <c r="A67" s="792">
        <v>210</v>
      </c>
      <c r="B67" s="131"/>
      <c r="C67" s="81">
        <v>1702</v>
      </c>
      <c r="D67" s="80" t="s">
        <v>544</v>
      </c>
      <c r="E67" s="759"/>
      <c r="F67" s="611">
        <f>G67+H67+I67+J67</f>
        <v>0</v>
      </c>
      <c r="G67" s="77"/>
      <c r="H67" s="76"/>
      <c r="I67" s="76"/>
      <c r="J67" s="168"/>
      <c r="K67" s="3" t="str">
        <f>(IF($E67&lt;&gt;0,$K$2,IF($F67&lt;&gt;0,$K$2,IF($G67&lt;&gt;0,$K$2,IF($H67&lt;&gt;0,$K$2,IF($I67&lt;&gt;0,$K$2,IF($J67&lt;&gt;0,$K$2,"")))))))</f>
        <v/>
      </c>
      <c r="L67" s="479"/>
      <c r="M67" s="82"/>
      <c r="N67" s="82"/>
      <c r="O67" s="82"/>
      <c r="P67" s="82"/>
      <c r="Q67" s="82"/>
      <c r="R67" s="82"/>
      <c r="S67" s="82"/>
      <c r="T67" s="82"/>
      <c r="U67" s="82"/>
      <c r="V67" s="82"/>
      <c r="W67" s="82"/>
      <c r="X67" s="82"/>
      <c r="Y67" s="82"/>
      <c r="Z67" s="82"/>
    </row>
    <row r="68" spans="1:26" ht="18.75" hidden="1" customHeight="1">
      <c r="A68" s="792">
        <v>215</v>
      </c>
      <c r="B68" s="131"/>
      <c r="C68" s="81">
        <v>1703</v>
      </c>
      <c r="D68" s="80" t="s">
        <v>543</v>
      </c>
      <c r="E68" s="759"/>
      <c r="F68" s="611">
        <f>G68+H68+I68+J68</f>
        <v>0</v>
      </c>
      <c r="G68" s="77"/>
      <c r="H68" s="76"/>
      <c r="I68" s="76"/>
      <c r="J68" s="168"/>
      <c r="K68" s="3" t="str">
        <f>(IF($E68&lt;&gt;0,$K$2,IF($F68&lt;&gt;0,$K$2,IF($G68&lt;&gt;0,$K$2,IF($H68&lt;&gt;0,$K$2,IF($I68&lt;&gt;0,$K$2,IF($J68&lt;&gt;0,$K$2,"")))))))</f>
        <v/>
      </c>
      <c r="L68" s="479"/>
    </row>
    <row r="69" spans="1:26" ht="18.75" hidden="1" customHeight="1">
      <c r="A69" s="792">
        <v>225</v>
      </c>
      <c r="B69" s="131"/>
      <c r="C69" s="81">
        <v>1706</v>
      </c>
      <c r="D69" s="80" t="s">
        <v>542</v>
      </c>
      <c r="E69" s="759"/>
      <c r="F69" s="611">
        <f>G69+H69+I69+J69</f>
        <v>0</v>
      </c>
      <c r="G69" s="77"/>
      <c r="H69" s="76"/>
      <c r="I69" s="76"/>
      <c r="J69" s="168"/>
      <c r="K69" s="3" t="str">
        <f>(IF($E69&lt;&gt;0,$K$2,IF($F69&lt;&gt;0,$K$2,IF($G69&lt;&gt;0,$K$2,IF($H69&lt;&gt;0,$K$2,IF($I69&lt;&gt;0,$K$2,IF($J69&lt;&gt;0,$K$2,"")))))))</f>
        <v/>
      </c>
      <c r="L69" s="479"/>
    </row>
    <row r="70" spans="1:26" ht="18.75" hidden="1" customHeight="1">
      <c r="A70" s="792">
        <v>226</v>
      </c>
      <c r="B70" s="131"/>
      <c r="C70" s="81">
        <v>1707</v>
      </c>
      <c r="D70" s="80" t="s">
        <v>541</v>
      </c>
      <c r="E70" s="759"/>
      <c r="F70" s="611">
        <f>G70+H70+I70+J70</f>
        <v>0</v>
      </c>
      <c r="G70" s="77"/>
      <c r="H70" s="76"/>
      <c r="I70" s="76"/>
      <c r="J70" s="168"/>
      <c r="K70" s="3" t="str">
        <f>(IF($E70&lt;&gt;0,$K$2,IF($F70&lt;&gt;0,$K$2,IF($G70&lt;&gt;0,$K$2,IF($H70&lt;&gt;0,$K$2,IF($I70&lt;&gt;0,$K$2,IF($J70&lt;&gt;0,$K$2,"")))))))</f>
        <v/>
      </c>
      <c r="L70" s="479"/>
    </row>
    <row r="71" spans="1:26" ht="18.75" hidden="1" customHeight="1">
      <c r="A71" s="792">
        <v>227</v>
      </c>
      <c r="B71" s="131"/>
      <c r="C71" s="160">
        <v>1709</v>
      </c>
      <c r="D71" s="187" t="s">
        <v>540</v>
      </c>
      <c r="E71" s="755"/>
      <c r="F71" s="603">
        <f>G71+H71+I71+J71</f>
        <v>0</v>
      </c>
      <c r="G71" s="101"/>
      <c r="H71" s="157"/>
      <c r="I71" s="157"/>
      <c r="J71" s="156"/>
      <c r="K71" s="3" t="str">
        <f>(IF($E71&lt;&gt;0,$K$2,IF($F71&lt;&gt;0,$K$2,IF($G71&lt;&gt;0,$K$2,IF($H71&lt;&gt;0,$K$2,IF($I71&lt;&gt;0,$K$2,IF($J71&lt;&gt;0,$K$2,"")))))))</f>
        <v/>
      </c>
      <c r="L71" s="479"/>
    </row>
    <row r="72" spans="1:26" s="82" customFormat="1" ht="18.75" hidden="1" customHeight="1">
      <c r="A72" s="793">
        <v>231</v>
      </c>
      <c r="B72" s="768">
        <v>1800</v>
      </c>
      <c r="C72" s="767" t="s">
        <v>539</v>
      </c>
      <c r="D72" s="766"/>
      <c r="E72" s="775"/>
      <c r="F72" s="765">
        <f>G72+H72+I72+J72</f>
        <v>0</v>
      </c>
      <c r="G72" s="774"/>
      <c r="H72" s="773"/>
      <c r="I72" s="773"/>
      <c r="J72" s="772"/>
      <c r="K72" s="3" t="str">
        <f>(IF($E72&lt;&gt;0,$K$2,IF($F72&lt;&gt;0,$K$2,IF($G72&lt;&gt;0,$K$2,IF($H72&lt;&gt;0,$K$2,IF($I72&lt;&gt;0,$K$2,IF($J72&lt;&gt;0,$K$2,"")))))))</f>
        <v/>
      </c>
      <c r="L72" s="479"/>
      <c r="M72" s="1"/>
      <c r="N72" s="1"/>
      <c r="O72" s="1"/>
      <c r="P72" s="1"/>
      <c r="Q72" s="1"/>
      <c r="R72" s="1"/>
      <c r="S72" s="1"/>
      <c r="T72" s="1"/>
      <c r="U72" s="1"/>
      <c r="V72" s="1"/>
      <c r="W72" s="1"/>
      <c r="X72" s="1"/>
      <c r="Y72" s="1"/>
      <c r="Z72" s="1"/>
    </row>
    <row r="73" spans="1:26" s="82" customFormat="1" ht="18.75" hidden="1" customHeight="1">
      <c r="A73" s="793">
        <v>235</v>
      </c>
      <c r="B73" s="768">
        <v>1900</v>
      </c>
      <c r="C73" s="767" t="s">
        <v>538</v>
      </c>
      <c r="D73" s="766"/>
      <c r="E73" s="775"/>
      <c r="F73" s="765">
        <f>G73+H73+I73+J73</f>
        <v>0</v>
      </c>
      <c r="G73" s="774"/>
      <c r="H73" s="773"/>
      <c r="I73" s="773"/>
      <c r="J73" s="772"/>
      <c r="K73" s="3" t="str">
        <f>(IF($E73&lt;&gt;0,$K$2,IF($F73&lt;&gt;0,$K$2,IF($G73&lt;&gt;0,$K$2,IF($H73&lt;&gt;0,$K$2,IF($I73&lt;&gt;0,$K$2,IF($J73&lt;&gt;0,$K$2,"")))))))</f>
        <v/>
      </c>
      <c r="L73" s="479"/>
      <c r="M73" s="1"/>
      <c r="N73" s="1"/>
      <c r="O73" s="1"/>
      <c r="P73" s="1"/>
      <c r="Q73" s="1"/>
      <c r="R73" s="1"/>
      <c r="S73" s="1"/>
      <c r="T73" s="1"/>
      <c r="U73" s="1"/>
      <c r="V73" s="1"/>
      <c r="W73" s="1"/>
      <c r="X73" s="1"/>
      <c r="Y73" s="1"/>
      <c r="Z73" s="1"/>
    </row>
    <row r="74" spans="1:26" s="82" customFormat="1" ht="18.75" hidden="1" customHeight="1">
      <c r="A74" s="793">
        <v>255</v>
      </c>
      <c r="B74" s="768">
        <v>2000</v>
      </c>
      <c r="C74" s="767" t="s">
        <v>537</v>
      </c>
      <c r="D74" s="766"/>
      <c r="E74" s="775"/>
      <c r="F74" s="765">
        <f>G74+H74+I74+J74</f>
        <v>0</v>
      </c>
      <c r="G74" s="774"/>
      <c r="H74" s="773"/>
      <c r="I74" s="773"/>
      <c r="J74" s="772"/>
      <c r="K74" s="3" t="str">
        <f>(IF($E74&lt;&gt;0,$K$2,IF($F74&lt;&gt;0,$K$2,IF($G74&lt;&gt;0,$K$2,IF($H74&lt;&gt;0,$K$2,IF($I74&lt;&gt;0,$K$2,IF($J74&lt;&gt;0,$K$2,"")))))))</f>
        <v/>
      </c>
      <c r="L74" s="479"/>
    </row>
    <row r="75" spans="1:26" s="82" customFormat="1" ht="18.75" hidden="1" customHeight="1">
      <c r="A75" s="793">
        <v>265</v>
      </c>
      <c r="B75" s="768">
        <v>2400</v>
      </c>
      <c r="C75" s="767" t="s">
        <v>536</v>
      </c>
      <c r="D75" s="766"/>
      <c r="E75" s="765">
        <f>SUM(E76:E89)</f>
        <v>0</v>
      </c>
      <c r="F75" s="765">
        <f>SUM(F76:F89)</f>
        <v>0</v>
      </c>
      <c r="G75" s="764">
        <f>SUM(G76:G89)</f>
        <v>0</v>
      </c>
      <c r="H75" s="763">
        <f>SUM(H76:H89)</f>
        <v>0</v>
      </c>
      <c r="I75" s="762">
        <f>SUM(I76:I89)</f>
        <v>0</v>
      </c>
      <c r="J75" s="761">
        <f>SUM(J76:J89)</f>
        <v>0</v>
      </c>
      <c r="K75" s="3" t="str">
        <f>(IF($E75&lt;&gt;0,$K$2,IF($F75&lt;&gt;0,$K$2,IF($G75&lt;&gt;0,$K$2,IF($H75&lt;&gt;0,$K$2,IF($I75&lt;&gt;0,$K$2,IF($J75&lt;&gt;0,$K$2,"")))))))</f>
        <v/>
      </c>
      <c r="L75" s="479"/>
    </row>
    <row r="76" spans="1:26" ht="18.75" hidden="1" customHeight="1">
      <c r="A76" s="792">
        <v>270</v>
      </c>
      <c r="B76" s="131"/>
      <c r="C76" s="89">
        <v>2401</v>
      </c>
      <c r="D76" s="88" t="s">
        <v>535</v>
      </c>
      <c r="E76" s="760"/>
      <c r="F76" s="590">
        <f>G76+H76+I76+J76</f>
        <v>0</v>
      </c>
      <c r="G76" s="85"/>
      <c r="H76" s="84"/>
      <c r="I76" s="84"/>
      <c r="J76" s="184"/>
      <c r="K76" s="3" t="str">
        <f>(IF($E76&lt;&gt;0,$K$2,IF($F76&lt;&gt;0,$K$2,IF($G76&lt;&gt;0,$K$2,IF($H76&lt;&gt;0,$K$2,IF($I76&lt;&gt;0,$K$2,IF($J76&lt;&gt;0,$K$2,"")))))))</f>
        <v/>
      </c>
      <c r="L76" s="479"/>
    </row>
    <row r="77" spans="1:26" ht="18.75" hidden="1" customHeight="1">
      <c r="A77" s="792">
        <v>280</v>
      </c>
      <c r="B77" s="131"/>
      <c r="C77" s="81">
        <v>2403</v>
      </c>
      <c r="D77" s="280" t="s">
        <v>534</v>
      </c>
      <c r="E77" s="759"/>
      <c r="F77" s="611">
        <f>G77+H77+I77+J77</f>
        <v>0</v>
      </c>
      <c r="G77" s="77"/>
      <c r="H77" s="76"/>
      <c r="I77" s="76"/>
      <c r="J77" s="168"/>
      <c r="K77" s="3" t="str">
        <f>(IF($E77&lt;&gt;0,$K$2,IF($F77&lt;&gt;0,$K$2,IF($G77&lt;&gt;0,$K$2,IF($H77&lt;&gt;0,$K$2,IF($I77&lt;&gt;0,$K$2,IF($J77&lt;&gt;0,$K$2,"")))))))</f>
        <v/>
      </c>
      <c r="L77" s="479"/>
      <c r="M77" s="82"/>
      <c r="N77" s="82"/>
      <c r="O77" s="82"/>
      <c r="P77" s="82"/>
      <c r="Q77" s="82"/>
      <c r="R77" s="82"/>
      <c r="S77" s="82"/>
      <c r="T77" s="82"/>
      <c r="U77" s="82"/>
      <c r="V77" s="82"/>
      <c r="W77" s="82"/>
      <c r="X77" s="82"/>
      <c r="Y77" s="82"/>
      <c r="Z77" s="82"/>
    </row>
    <row r="78" spans="1:26" ht="18.75" hidden="1" customHeight="1">
      <c r="A78" s="792">
        <v>285</v>
      </c>
      <c r="B78" s="131"/>
      <c r="C78" s="81">
        <v>2404</v>
      </c>
      <c r="D78" s="80" t="s">
        <v>533</v>
      </c>
      <c r="E78" s="759"/>
      <c r="F78" s="611">
        <f>G78+H78+I78+J78</f>
        <v>0</v>
      </c>
      <c r="G78" s="77"/>
      <c r="H78" s="76"/>
      <c r="I78" s="76"/>
      <c r="J78" s="168"/>
      <c r="K78" s="3" t="str">
        <f>(IF($E78&lt;&gt;0,$K$2,IF($F78&lt;&gt;0,$K$2,IF($G78&lt;&gt;0,$K$2,IF($H78&lt;&gt;0,$K$2,IF($I78&lt;&gt;0,$K$2,IF($J78&lt;&gt;0,$K$2,"")))))))</f>
        <v/>
      </c>
      <c r="L78" s="479"/>
    </row>
    <row r="79" spans="1:26" ht="18.75" hidden="1" customHeight="1">
      <c r="A79" s="792">
        <v>290</v>
      </c>
      <c r="B79" s="131"/>
      <c r="C79" s="81">
        <v>2405</v>
      </c>
      <c r="D79" s="280" t="s">
        <v>532</v>
      </c>
      <c r="E79" s="759"/>
      <c r="F79" s="611">
        <f>G79+H79+I79+J79</f>
        <v>0</v>
      </c>
      <c r="G79" s="77"/>
      <c r="H79" s="76"/>
      <c r="I79" s="76"/>
      <c r="J79" s="168"/>
      <c r="K79" s="3" t="str">
        <f>(IF($E79&lt;&gt;0,$K$2,IF($F79&lt;&gt;0,$K$2,IF($G79&lt;&gt;0,$K$2,IF($H79&lt;&gt;0,$K$2,IF($I79&lt;&gt;0,$K$2,IF($J79&lt;&gt;0,$K$2,"")))))))</f>
        <v/>
      </c>
      <c r="L79" s="479"/>
    </row>
    <row r="80" spans="1:26" ht="18.75" hidden="1" customHeight="1">
      <c r="A80" s="792">
        <v>295</v>
      </c>
      <c r="B80" s="131"/>
      <c r="C80" s="81">
        <v>2406</v>
      </c>
      <c r="D80" s="280" t="s">
        <v>531</v>
      </c>
      <c r="E80" s="759"/>
      <c r="F80" s="611">
        <f>G80+H80+I80+J80</f>
        <v>0</v>
      </c>
      <c r="G80" s="77"/>
      <c r="H80" s="76"/>
      <c r="I80" s="76"/>
      <c r="J80" s="168"/>
      <c r="K80" s="3" t="str">
        <f>(IF($E80&lt;&gt;0,$K$2,IF($F80&lt;&gt;0,$K$2,IF($G80&lt;&gt;0,$K$2,IF($H80&lt;&gt;0,$K$2,IF($I80&lt;&gt;0,$K$2,IF($J80&lt;&gt;0,$K$2,"")))))))</f>
        <v/>
      </c>
      <c r="L80" s="479"/>
    </row>
    <row r="81" spans="1:26" ht="18.75" hidden="1" customHeight="1">
      <c r="A81" s="792">
        <v>300</v>
      </c>
      <c r="B81" s="131"/>
      <c r="C81" s="81">
        <v>2407</v>
      </c>
      <c r="D81" s="280" t="s">
        <v>530</v>
      </c>
      <c r="E81" s="759"/>
      <c r="F81" s="611">
        <f>G81+H81+I81+J81</f>
        <v>0</v>
      </c>
      <c r="G81" s="77"/>
      <c r="H81" s="76"/>
      <c r="I81" s="76"/>
      <c r="J81" s="168"/>
      <c r="K81" s="3" t="str">
        <f>(IF($E81&lt;&gt;0,$K$2,IF($F81&lt;&gt;0,$K$2,IF($G81&lt;&gt;0,$K$2,IF($H81&lt;&gt;0,$K$2,IF($I81&lt;&gt;0,$K$2,IF($J81&lt;&gt;0,$K$2,"")))))))</f>
        <v/>
      </c>
      <c r="L81" s="479"/>
    </row>
    <row r="82" spans="1:26" ht="18.75" hidden="1" customHeight="1">
      <c r="A82" s="792">
        <v>305</v>
      </c>
      <c r="B82" s="131"/>
      <c r="C82" s="81">
        <v>2408</v>
      </c>
      <c r="D82" s="280" t="s">
        <v>529</v>
      </c>
      <c r="E82" s="759"/>
      <c r="F82" s="611">
        <f>G82+H82+I82+J82</f>
        <v>0</v>
      </c>
      <c r="G82" s="77"/>
      <c r="H82" s="76"/>
      <c r="I82" s="76"/>
      <c r="J82" s="168"/>
      <c r="K82" s="3" t="str">
        <f>(IF($E82&lt;&gt;0,$K$2,IF($F82&lt;&gt;0,$K$2,IF($G82&lt;&gt;0,$K$2,IF($H82&lt;&gt;0,$K$2,IF($I82&lt;&gt;0,$K$2,IF($J82&lt;&gt;0,$K$2,"")))))))</f>
        <v/>
      </c>
      <c r="L82" s="479"/>
    </row>
    <row r="83" spans="1:26" ht="18.75" hidden="1" customHeight="1">
      <c r="A83" s="792">
        <v>310</v>
      </c>
      <c r="B83" s="131"/>
      <c r="C83" s="81">
        <v>2409</v>
      </c>
      <c r="D83" s="280" t="s">
        <v>528</v>
      </c>
      <c r="E83" s="759"/>
      <c r="F83" s="611">
        <f>G83+H83+I83+J83</f>
        <v>0</v>
      </c>
      <c r="G83" s="77"/>
      <c r="H83" s="76"/>
      <c r="I83" s="76"/>
      <c r="J83" s="168"/>
      <c r="K83" s="3" t="str">
        <f>(IF($E83&lt;&gt;0,$K$2,IF($F83&lt;&gt;0,$K$2,IF($G83&lt;&gt;0,$K$2,IF($H83&lt;&gt;0,$K$2,IF($I83&lt;&gt;0,$K$2,IF($J83&lt;&gt;0,$K$2,"")))))))</f>
        <v/>
      </c>
      <c r="L83" s="479"/>
    </row>
    <row r="84" spans="1:26" ht="18.75" hidden="1" customHeight="1">
      <c r="A84" s="792">
        <v>315</v>
      </c>
      <c r="B84" s="131"/>
      <c r="C84" s="81">
        <v>2410</v>
      </c>
      <c r="D84" s="280" t="s">
        <v>527</v>
      </c>
      <c r="E84" s="759"/>
      <c r="F84" s="611">
        <f>G84+H84+I84+J84</f>
        <v>0</v>
      </c>
      <c r="G84" s="77"/>
      <c r="H84" s="76"/>
      <c r="I84" s="76"/>
      <c r="J84" s="168"/>
      <c r="K84" s="3" t="str">
        <f>(IF($E84&lt;&gt;0,$K$2,IF($F84&lt;&gt;0,$K$2,IF($G84&lt;&gt;0,$K$2,IF($H84&lt;&gt;0,$K$2,IF($I84&lt;&gt;0,$K$2,IF($J84&lt;&gt;0,$K$2,"")))))))</f>
        <v/>
      </c>
      <c r="L84" s="479"/>
    </row>
    <row r="85" spans="1:26" ht="18.75" hidden="1" customHeight="1">
      <c r="A85" s="792">
        <v>325</v>
      </c>
      <c r="B85" s="131"/>
      <c r="C85" s="81">
        <v>2412</v>
      </c>
      <c r="D85" s="80" t="s">
        <v>526</v>
      </c>
      <c r="E85" s="759"/>
      <c r="F85" s="611">
        <f>G85+H85+I85+J85</f>
        <v>0</v>
      </c>
      <c r="G85" s="77"/>
      <c r="H85" s="76"/>
      <c r="I85" s="76"/>
      <c r="J85" s="168"/>
      <c r="K85" s="3" t="str">
        <f>(IF($E85&lt;&gt;0,$K$2,IF($F85&lt;&gt;0,$K$2,IF($G85&lt;&gt;0,$K$2,IF($H85&lt;&gt;0,$K$2,IF($I85&lt;&gt;0,$K$2,IF($J85&lt;&gt;0,$K$2,"")))))))</f>
        <v/>
      </c>
      <c r="L85" s="479"/>
    </row>
    <row r="86" spans="1:26" ht="18.75" hidden="1" customHeight="1">
      <c r="A86" s="792">
        <v>330</v>
      </c>
      <c r="B86" s="131"/>
      <c r="C86" s="81">
        <v>2413</v>
      </c>
      <c r="D86" s="280" t="s">
        <v>525</v>
      </c>
      <c r="E86" s="759"/>
      <c r="F86" s="611">
        <f>G86+H86+I86+J86</f>
        <v>0</v>
      </c>
      <c r="G86" s="77"/>
      <c r="H86" s="76"/>
      <c r="I86" s="76"/>
      <c r="J86" s="168"/>
      <c r="K86" s="3" t="str">
        <f>(IF($E86&lt;&gt;0,$K$2,IF($F86&lt;&gt;0,$K$2,IF($G86&lt;&gt;0,$K$2,IF($H86&lt;&gt;0,$K$2,IF($I86&lt;&gt;0,$K$2,IF($J86&lt;&gt;0,$K$2,"")))))))</f>
        <v/>
      </c>
      <c r="L86" s="479"/>
    </row>
    <row r="87" spans="1:26" ht="18.75" hidden="1" customHeight="1">
      <c r="A87" s="791">
        <v>335</v>
      </c>
      <c r="B87" s="131"/>
      <c r="C87" s="81">
        <v>2415</v>
      </c>
      <c r="D87" s="80" t="s">
        <v>524</v>
      </c>
      <c r="E87" s="759"/>
      <c r="F87" s="611">
        <f>G87+H87+I87+J87</f>
        <v>0</v>
      </c>
      <c r="G87" s="77"/>
      <c r="H87" s="76"/>
      <c r="I87" s="76"/>
      <c r="J87" s="168"/>
      <c r="K87" s="3" t="str">
        <f>(IF($E87&lt;&gt;0,$K$2,IF($F87&lt;&gt;0,$K$2,IF($G87&lt;&gt;0,$K$2,IF($H87&lt;&gt;0,$K$2,IF($I87&lt;&gt;0,$K$2,IF($J87&lt;&gt;0,$K$2,"")))))))</f>
        <v/>
      </c>
      <c r="L87" s="479"/>
    </row>
    <row r="88" spans="1:26" ht="18.75" hidden="1" customHeight="1">
      <c r="A88" s="787">
        <v>340</v>
      </c>
      <c r="B88" s="789"/>
      <c r="C88" s="81">
        <v>2418</v>
      </c>
      <c r="D88" s="784" t="s">
        <v>523</v>
      </c>
      <c r="E88" s="759"/>
      <c r="F88" s="611">
        <f>G88+H88+I88+J88</f>
        <v>0</v>
      </c>
      <c r="G88" s="77"/>
      <c r="H88" s="76"/>
      <c r="I88" s="76"/>
      <c r="J88" s="168"/>
      <c r="K88" s="3" t="str">
        <f>(IF($E88&lt;&gt;0,$K$2,IF($F88&lt;&gt;0,$K$2,IF($G88&lt;&gt;0,$K$2,IF($H88&lt;&gt;0,$K$2,IF($I88&lt;&gt;0,$K$2,IF($J88&lt;&gt;0,$K$2,"")))))))</f>
        <v/>
      </c>
      <c r="L88" s="479"/>
    </row>
    <row r="89" spans="1:26" ht="18.75" hidden="1" customHeight="1">
      <c r="A89" s="787">
        <v>345</v>
      </c>
      <c r="B89" s="786"/>
      <c r="C89" s="160">
        <v>2419</v>
      </c>
      <c r="D89" s="418" t="s">
        <v>522</v>
      </c>
      <c r="E89" s="755"/>
      <c r="F89" s="603">
        <f>G89+H89+I89+J89</f>
        <v>0</v>
      </c>
      <c r="G89" s="101"/>
      <c r="H89" s="157"/>
      <c r="I89" s="157"/>
      <c r="J89" s="156"/>
      <c r="K89" s="3" t="str">
        <f>(IF($E89&lt;&gt;0,$K$2,IF($F89&lt;&gt;0,$K$2,IF($G89&lt;&gt;0,$K$2,IF($H89&lt;&gt;0,$K$2,IF($I89&lt;&gt;0,$K$2,IF($J89&lt;&gt;0,$K$2,"")))))))</f>
        <v/>
      </c>
      <c r="L89" s="479"/>
    </row>
    <row r="90" spans="1:26" s="82" customFormat="1" ht="18.75" hidden="1" customHeight="1">
      <c r="A90" s="790">
        <v>350</v>
      </c>
      <c r="B90" s="768">
        <v>2500</v>
      </c>
      <c r="C90" s="767" t="s">
        <v>521</v>
      </c>
      <c r="D90" s="766"/>
      <c r="E90" s="765">
        <f>SUM(E91:E92)</f>
        <v>0</v>
      </c>
      <c r="F90" s="765">
        <f>SUM(F91:F92)</f>
        <v>0</v>
      </c>
      <c r="G90" s="764">
        <f>SUM(G91:G92)</f>
        <v>0</v>
      </c>
      <c r="H90" s="763">
        <f>SUM(H91:H92)</f>
        <v>0</v>
      </c>
      <c r="I90" s="762">
        <f>SUM(I91:I92)</f>
        <v>0</v>
      </c>
      <c r="J90" s="761">
        <f>SUM(J91:J92)</f>
        <v>0</v>
      </c>
      <c r="K90" s="3" t="str">
        <f>(IF($E90&lt;&gt;0,$K$2,IF($F90&lt;&gt;0,$K$2,IF($G90&lt;&gt;0,$K$2,IF($H90&lt;&gt;0,$K$2,IF($I90&lt;&gt;0,$K$2,IF($J90&lt;&gt;0,$K$2,"")))))))</f>
        <v/>
      </c>
      <c r="L90" s="479"/>
      <c r="M90" s="1"/>
      <c r="N90" s="1"/>
      <c r="O90" s="1"/>
      <c r="P90" s="1"/>
      <c r="Q90" s="1"/>
      <c r="R90" s="1"/>
      <c r="S90" s="1"/>
      <c r="T90" s="1"/>
      <c r="U90" s="1"/>
      <c r="V90" s="1"/>
      <c r="W90" s="1"/>
      <c r="X90" s="1"/>
      <c r="Y90" s="1"/>
      <c r="Z90" s="1"/>
    </row>
    <row r="91" spans="1:26" ht="18.75" hidden="1" customHeight="1">
      <c r="A91" s="787">
        <v>355</v>
      </c>
      <c r="B91" s="789"/>
      <c r="C91" s="89">
        <v>2501</v>
      </c>
      <c r="D91" s="788" t="s">
        <v>520</v>
      </c>
      <c r="E91" s="760"/>
      <c r="F91" s="590">
        <f>G91+H91+I91+J91</f>
        <v>0</v>
      </c>
      <c r="G91" s="85"/>
      <c r="H91" s="84"/>
      <c r="I91" s="84"/>
      <c r="J91" s="184"/>
      <c r="K91" s="3" t="str">
        <f>(IF($E91&lt;&gt;0,$K$2,IF($F91&lt;&gt;0,$K$2,IF($G91&lt;&gt;0,$K$2,IF($H91&lt;&gt;0,$K$2,IF($I91&lt;&gt;0,$K$2,IF($J91&lt;&gt;0,$K$2,"")))))))</f>
        <v/>
      </c>
      <c r="L91" s="479"/>
    </row>
    <row r="92" spans="1:26" ht="18.75" hidden="1" customHeight="1">
      <c r="A92" s="787">
        <v>356</v>
      </c>
      <c r="B92" s="786"/>
      <c r="C92" s="160">
        <v>2502</v>
      </c>
      <c r="D92" s="785" t="s">
        <v>519</v>
      </c>
      <c r="E92" s="755"/>
      <c r="F92" s="603">
        <f>G92+H92+I92+J92</f>
        <v>0</v>
      </c>
      <c r="G92" s="101"/>
      <c r="H92" s="157"/>
      <c r="I92" s="157"/>
      <c r="J92" s="156"/>
      <c r="K92" s="3" t="str">
        <f>(IF($E92&lt;&gt;0,$K$2,IF($F92&lt;&gt;0,$K$2,IF($G92&lt;&gt;0,$K$2,IF($H92&lt;&gt;0,$K$2,IF($I92&lt;&gt;0,$K$2,IF($J92&lt;&gt;0,$K$2,"")))))))</f>
        <v/>
      </c>
      <c r="L92" s="479"/>
      <c r="M92" s="82"/>
      <c r="N92" s="82"/>
      <c r="O92" s="82"/>
      <c r="P92" s="82"/>
      <c r="Q92" s="82"/>
      <c r="R92" s="82"/>
      <c r="S92" s="82"/>
      <c r="T92" s="82"/>
      <c r="U92" s="82"/>
      <c r="V92" s="82"/>
      <c r="W92" s="82"/>
      <c r="X92" s="82"/>
      <c r="Y92" s="82"/>
      <c r="Z92" s="82"/>
    </row>
    <row r="93" spans="1:26" s="82" customFormat="1" ht="18.75" hidden="1" customHeight="1">
      <c r="A93" s="769">
        <v>360</v>
      </c>
      <c r="B93" s="768">
        <v>2600</v>
      </c>
      <c r="C93" s="767" t="s">
        <v>518</v>
      </c>
      <c r="D93" s="766"/>
      <c r="E93" s="775"/>
      <c r="F93" s="765">
        <f>G93+H93+I93+J93</f>
        <v>0</v>
      </c>
      <c r="G93" s="774"/>
      <c r="H93" s="773"/>
      <c r="I93" s="773"/>
      <c r="J93" s="772"/>
      <c r="K93" s="3" t="str">
        <f>(IF($E93&lt;&gt;0,$K$2,IF($F93&lt;&gt;0,$K$2,IF($G93&lt;&gt;0,$K$2,IF($H93&lt;&gt;0,$K$2,IF($I93&lt;&gt;0,$K$2,IF($J93&lt;&gt;0,$K$2,"")))))))</f>
        <v/>
      </c>
      <c r="L93" s="479"/>
      <c r="M93" s="1"/>
      <c r="N93" s="1"/>
      <c r="O93" s="1"/>
      <c r="P93" s="1"/>
      <c r="Q93" s="1"/>
      <c r="R93" s="1"/>
      <c r="S93" s="1"/>
      <c r="T93" s="1"/>
      <c r="U93" s="1"/>
      <c r="V93" s="1"/>
      <c r="W93" s="1"/>
      <c r="X93" s="1"/>
      <c r="Y93" s="1"/>
      <c r="Z93" s="1"/>
    </row>
    <row r="94" spans="1:26" s="82" customFormat="1" ht="18.75" hidden="1" customHeight="1">
      <c r="A94" s="769">
        <v>370</v>
      </c>
      <c r="B94" s="768">
        <v>2700</v>
      </c>
      <c r="C94" s="767" t="s">
        <v>517</v>
      </c>
      <c r="D94" s="766"/>
      <c r="E94" s="765">
        <f>SUM(E95:E107)</f>
        <v>0</v>
      </c>
      <c r="F94" s="765">
        <f>SUM(F95:F107)</f>
        <v>0</v>
      </c>
      <c r="G94" s="764">
        <f>SUM(G95:G107)</f>
        <v>0</v>
      </c>
      <c r="H94" s="763">
        <f>SUM(H95:H107)</f>
        <v>0</v>
      </c>
      <c r="I94" s="762">
        <f>SUM(I95:I107)</f>
        <v>0</v>
      </c>
      <c r="J94" s="761">
        <f>SUM(J95:J107)</f>
        <v>0</v>
      </c>
      <c r="K94" s="3" t="str">
        <f>(IF($E94&lt;&gt;0,$K$2,IF($F94&lt;&gt;0,$K$2,IF($G94&lt;&gt;0,$K$2,IF($H94&lt;&gt;0,$K$2,IF($I94&lt;&gt;0,$K$2,IF($J94&lt;&gt;0,$K$2,"")))))))</f>
        <v/>
      </c>
      <c r="L94" s="479"/>
      <c r="M94" s="1"/>
      <c r="N94" s="1"/>
      <c r="O94" s="1"/>
      <c r="P94" s="1"/>
      <c r="Q94" s="1"/>
      <c r="R94" s="1"/>
      <c r="S94" s="1"/>
      <c r="T94" s="1"/>
      <c r="U94" s="1"/>
      <c r="V94" s="1"/>
      <c r="W94" s="1"/>
      <c r="X94" s="1"/>
      <c r="Y94" s="1"/>
      <c r="Z94" s="1"/>
    </row>
    <row r="95" spans="1:26" ht="18.75" hidden="1" customHeight="1">
      <c r="A95" s="758">
        <v>375</v>
      </c>
      <c r="B95" s="131"/>
      <c r="C95" s="89">
        <v>2701</v>
      </c>
      <c r="D95" s="188" t="s">
        <v>516</v>
      </c>
      <c r="E95" s="760"/>
      <c r="F95" s="590">
        <f>G95+H95+I95+J95</f>
        <v>0</v>
      </c>
      <c r="G95" s="85"/>
      <c r="H95" s="84"/>
      <c r="I95" s="84"/>
      <c r="J95" s="184"/>
      <c r="K95" s="3" t="str">
        <f>(IF($E95&lt;&gt;0,$K$2,IF($F95&lt;&gt;0,$K$2,IF($G95&lt;&gt;0,$K$2,IF($H95&lt;&gt;0,$K$2,IF($I95&lt;&gt;0,$K$2,IF($J95&lt;&gt;0,$K$2,"")))))))</f>
        <v/>
      </c>
      <c r="L95" s="479"/>
      <c r="M95" s="82"/>
      <c r="N95" s="82"/>
      <c r="O95" s="82"/>
      <c r="P95" s="82"/>
      <c r="Q95" s="82"/>
      <c r="R95" s="82"/>
      <c r="S95" s="82"/>
      <c r="T95" s="82"/>
      <c r="U95" s="82"/>
      <c r="V95" s="82"/>
      <c r="W95" s="82"/>
      <c r="X95" s="82"/>
      <c r="Y95" s="82"/>
      <c r="Z95" s="82"/>
    </row>
    <row r="96" spans="1:26" ht="18.75" hidden="1" customHeight="1">
      <c r="A96" s="758">
        <v>380</v>
      </c>
      <c r="B96" s="131"/>
      <c r="C96" s="81" t="s">
        <v>515</v>
      </c>
      <c r="D96" s="80" t="s">
        <v>514</v>
      </c>
      <c r="E96" s="759"/>
      <c r="F96" s="611">
        <f>G96+H96+I96+J96</f>
        <v>0</v>
      </c>
      <c r="G96" s="77"/>
      <c r="H96" s="76"/>
      <c r="I96" s="76"/>
      <c r="J96" s="168"/>
      <c r="K96" s="3" t="str">
        <f>(IF($E96&lt;&gt;0,$K$2,IF($F96&lt;&gt;0,$K$2,IF($G96&lt;&gt;0,$K$2,IF($H96&lt;&gt;0,$K$2,IF($I96&lt;&gt;0,$K$2,IF($J96&lt;&gt;0,$K$2,"")))))))</f>
        <v/>
      </c>
      <c r="L96" s="479"/>
      <c r="M96" s="82"/>
      <c r="N96" s="82"/>
      <c r="O96" s="82"/>
      <c r="P96" s="82"/>
      <c r="Q96" s="82"/>
      <c r="R96" s="82"/>
      <c r="S96" s="82"/>
      <c r="T96" s="82"/>
      <c r="U96" s="82"/>
      <c r="V96" s="82"/>
      <c r="W96" s="82"/>
      <c r="X96" s="82"/>
      <c r="Y96" s="82"/>
      <c r="Z96" s="82"/>
    </row>
    <row r="97" spans="1:26" ht="18.75" hidden="1" customHeight="1">
      <c r="A97" s="758">
        <v>385</v>
      </c>
      <c r="B97" s="131"/>
      <c r="C97" s="81" t="s">
        <v>513</v>
      </c>
      <c r="D97" s="80" t="s">
        <v>512</v>
      </c>
      <c r="E97" s="759"/>
      <c r="F97" s="611">
        <f>G97+H97+I97+J97</f>
        <v>0</v>
      </c>
      <c r="G97" s="77"/>
      <c r="H97" s="76"/>
      <c r="I97" s="76"/>
      <c r="J97" s="168"/>
      <c r="K97" s="3" t="str">
        <f>(IF($E97&lt;&gt;0,$K$2,IF($F97&lt;&gt;0,$K$2,IF($G97&lt;&gt;0,$K$2,IF($H97&lt;&gt;0,$K$2,IF($I97&lt;&gt;0,$K$2,IF($J97&lt;&gt;0,$K$2,"")))))))</f>
        <v/>
      </c>
      <c r="L97" s="479"/>
    </row>
    <row r="98" spans="1:26" ht="18.75" hidden="1" customHeight="1">
      <c r="A98" s="758">
        <v>390</v>
      </c>
      <c r="B98" s="203"/>
      <c r="C98" s="81">
        <v>2704</v>
      </c>
      <c r="D98" s="80" t="s">
        <v>511</v>
      </c>
      <c r="E98" s="759"/>
      <c r="F98" s="611">
        <f>G98+H98+I98+J98</f>
        <v>0</v>
      </c>
      <c r="G98" s="77"/>
      <c r="H98" s="76"/>
      <c r="I98" s="76"/>
      <c r="J98" s="168"/>
      <c r="K98" s="3" t="str">
        <f>(IF($E98&lt;&gt;0,$K$2,IF($F98&lt;&gt;0,$K$2,IF($G98&lt;&gt;0,$K$2,IF($H98&lt;&gt;0,$K$2,IF($I98&lt;&gt;0,$K$2,IF($J98&lt;&gt;0,$K$2,"")))))))</f>
        <v/>
      </c>
      <c r="L98" s="479"/>
    </row>
    <row r="99" spans="1:26" ht="18.75" hidden="1" customHeight="1">
      <c r="A99" s="758">
        <v>395</v>
      </c>
      <c r="B99" s="131"/>
      <c r="C99" s="81" t="s">
        <v>510</v>
      </c>
      <c r="D99" s="80" t="s">
        <v>509</v>
      </c>
      <c r="E99" s="759"/>
      <c r="F99" s="611">
        <f>G99+H99+I99+J99</f>
        <v>0</v>
      </c>
      <c r="G99" s="77"/>
      <c r="H99" s="76"/>
      <c r="I99" s="76"/>
      <c r="J99" s="168"/>
      <c r="K99" s="3" t="str">
        <f>(IF($E99&lt;&gt;0,$K$2,IF($F99&lt;&gt;0,$K$2,IF($G99&lt;&gt;0,$K$2,IF($H99&lt;&gt;0,$K$2,IF($I99&lt;&gt;0,$K$2,IF($J99&lt;&gt;0,$K$2,"")))))))</f>
        <v/>
      </c>
      <c r="L99" s="479"/>
    </row>
    <row r="100" spans="1:26" ht="18.75" hidden="1" customHeight="1">
      <c r="A100" s="758">
        <v>400</v>
      </c>
      <c r="B100" s="230"/>
      <c r="C100" s="81">
        <v>2706</v>
      </c>
      <c r="D100" s="80" t="s">
        <v>508</v>
      </c>
      <c r="E100" s="759"/>
      <c r="F100" s="611">
        <f>G100+H100+I100+J100</f>
        <v>0</v>
      </c>
      <c r="G100" s="77"/>
      <c r="H100" s="76"/>
      <c r="I100" s="76"/>
      <c r="J100" s="168"/>
      <c r="K100" s="3" t="str">
        <f>(IF($E100&lt;&gt;0,$K$2,IF($F100&lt;&gt;0,$K$2,IF($G100&lt;&gt;0,$K$2,IF($H100&lt;&gt;0,$K$2,IF($I100&lt;&gt;0,$K$2,IF($J100&lt;&gt;0,$K$2,"")))))))</f>
        <v/>
      </c>
      <c r="L100" s="479"/>
    </row>
    <row r="101" spans="1:26" ht="18.75" hidden="1" customHeight="1">
      <c r="A101" s="758">
        <v>405</v>
      </c>
      <c r="B101" s="131"/>
      <c r="C101" s="81" t="s">
        <v>507</v>
      </c>
      <c r="D101" s="80" t="s">
        <v>506</v>
      </c>
      <c r="E101" s="759"/>
      <c r="F101" s="611">
        <f>G101+H101+I101+J101</f>
        <v>0</v>
      </c>
      <c r="G101" s="77"/>
      <c r="H101" s="76"/>
      <c r="I101" s="76"/>
      <c r="J101" s="168"/>
      <c r="K101" s="3" t="str">
        <f>(IF($E101&lt;&gt;0,$K$2,IF($F101&lt;&gt;0,$K$2,IF($G101&lt;&gt;0,$K$2,IF($H101&lt;&gt;0,$K$2,IF($I101&lt;&gt;0,$K$2,IF($J101&lt;&gt;0,$K$2,"")))))))</f>
        <v/>
      </c>
      <c r="L101" s="479"/>
    </row>
    <row r="102" spans="1:26" ht="18.75" hidden="1" customHeight="1">
      <c r="A102" s="758">
        <v>410</v>
      </c>
      <c r="B102" s="230"/>
      <c r="C102" s="81" t="s">
        <v>505</v>
      </c>
      <c r="D102" s="80" t="s">
        <v>504</v>
      </c>
      <c r="E102" s="759"/>
      <c r="F102" s="611">
        <f>G102+H102+I102+J102</f>
        <v>0</v>
      </c>
      <c r="G102" s="77"/>
      <c r="H102" s="76"/>
      <c r="I102" s="76"/>
      <c r="J102" s="168"/>
      <c r="K102" s="3" t="str">
        <f>(IF($E102&lt;&gt;0,$K$2,IF($F102&lt;&gt;0,$K$2,IF($G102&lt;&gt;0,$K$2,IF($H102&lt;&gt;0,$K$2,IF($I102&lt;&gt;0,$K$2,IF($J102&lt;&gt;0,$K$2,"")))))))</f>
        <v/>
      </c>
      <c r="L102" s="479"/>
    </row>
    <row r="103" spans="1:26" ht="18.75" hidden="1" customHeight="1">
      <c r="A103" s="758">
        <v>420</v>
      </c>
      <c r="B103" s="131"/>
      <c r="C103" s="81" t="s">
        <v>503</v>
      </c>
      <c r="D103" s="80" t="s">
        <v>502</v>
      </c>
      <c r="E103" s="759"/>
      <c r="F103" s="611">
        <f>G103+H103+I103+J103</f>
        <v>0</v>
      </c>
      <c r="G103" s="77"/>
      <c r="H103" s="76"/>
      <c r="I103" s="76"/>
      <c r="J103" s="168"/>
      <c r="K103" s="3" t="str">
        <f>(IF($E103&lt;&gt;0,$K$2,IF($F103&lt;&gt;0,$K$2,IF($G103&lt;&gt;0,$K$2,IF($H103&lt;&gt;0,$K$2,IF($I103&lt;&gt;0,$K$2,IF($J103&lt;&gt;0,$K$2,"")))))))</f>
        <v/>
      </c>
      <c r="L103" s="479"/>
    </row>
    <row r="104" spans="1:26" ht="18.75" hidden="1" customHeight="1">
      <c r="A104" s="758">
        <v>425</v>
      </c>
      <c r="B104" s="131"/>
      <c r="C104" s="81" t="s">
        <v>501</v>
      </c>
      <c r="D104" s="80" t="s">
        <v>500</v>
      </c>
      <c r="E104" s="759"/>
      <c r="F104" s="611">
        <f>G104+H104+I104+J104</f>
        <v>0</v>
      </c>
      <c r="G104" s="77"/>
      <c r="H104" s="76"/>
      <c r="I104" s="76"/>
      <c r="J104" s="168"/>
      <c r="K104" s="3" t="str">
        <f>(IF($E104&lt;&gt;0,$K$2,IF($F104&lt;&gt;0,$K$2,IF($G104&lt;&gt;0,$K$2,IF($H104&lt;&gt;0,$K$2,IF($I104&lt;&gt;0,$K$2,IF($J104&lt;&gt;0,$K$2,"")))))))</f>
        <v/>
      </c>
      <c r="L104" s="479"/>
    </row>
    <row r="105" spans="1:26" ht="18.75" hidden="1" customHeight="1">
      <c r="A105" s="758">
        <v>430</v>
      </c>
      <c r="B105" s="131"/>
      <c r="C105" s="81" t="s">
        <v>499</v>
      </c>
      <c r="D105" s="80" t="s">
        <v>498</v>
      </c>
      <c r="E105" s="759"/>
      <c r="F105" s="611">
        <f>G105+H105+I105+J105</f>
        <v>0</v>
      </c>
      <c r="G105" s="77"/>
      <c r="H105" s="76"/>
      <c r="I105" s="76"/>
      <c r="J105" s="168"/>
      <c r="K105" s="3" t="str">
        <f>(IF($E105&lt;&gt;0,$K$2,IF($F105&lt;&gt;0,$K$2,IF($G105&lt;&gt;0,$K$2,IF($H105&lt;&gt;0,$K$2,IF($I105&lt;&gt;0,$K$2,IF($J105&lt;&gt;0,$K$2,"")))))))</f>
        <v/>
      </c>
      <c r="L105" s="479"/>
    </row>
    <row r="106" spans="1:26" ht="18.75" hidden="1" customHeight="1">
      <c r="A106" s="758">
        <v>436</v>
      </c>
      <c r="B106" s="131"/>
      <c r="C106" s="81" t="s">
        <v>497</v>
      </c>
      <c r="D106" s="242" t="s">
        <v>496</v>
      </c>
      <c r="E106" s="759"/>
      <c r="F106" s="611">
        <f>G106+H106+I106+J106</f>
        <v>0</v>
      </c>
      <c r="G106" s="77"/>
      <c r="H106" s="76"/>
      <c r="I106" s="76"/>
      <c r="J106" s="168"/>
      <c r="K106" s="3" t="str">
        <f>(IF($E106&lt;&gt;0,$K$2,IF($F106&lt;&gt;0,$K$2,IF($G106&lt;&gt;0,$K$2,IF($H106&lt;&gt;0,$K$2,IF($I106&lt;&gt;0,$K$2,IF($J106&lt;&gt;0,$K$2,"")))))))</f>
        <v/>
      </c>
      <c r="L106" s="479"/>
    </row>
    <row r="107" spans="1:26" ht="18.75" hidden="1" customHeight="1">
      <c r="A107" s="758">
        <v>440</v>
      </c>
      <c r="B107" s="131"/>
      <c r="C107" s="160" t="s">
        <v>495</v>
      </c>
      <c r="D107" s="190" t="s">
        <v>494</v>
      </c>
      <c r="E107" s="755"/>
      <c r="F107" s="603">
        <f>G107+H107+I107+J107</f>
        <v>0</v>
      </c>
      <c r="G107" s="101"/>
      <c r="H107" s="157"/>
      <c r="I107" s="157"/>
      <c r="J107" s="156"/>
      <c r="K107" s="3" t="str">
        <f>(IF($E107&lt;&gt;0,$K$2,IF($F107&lt;&gt;0,$K$2,IF($G107&lt;&gt;0,$K$2,IF($H107&lt;&gt;0,$K$2,IF($I107&lt;&gt;0,$K$2,IF($J107&lt;&gt;0,$K$2,"")))))))</f>
        <v/>
      </c>
      <c r="L107" s="479"/>
    </row>
    <row r="108" spans="1:26" s="82" customFormat="1" ht="18.75" hidden="1" customHeight="1">
      <c r="A108" s="769">
        <v>445</v>
      </c>
      <c r="B108" s="768">
        <v>2800</v>
      </c>
      <c r="C108" s="767" t="s">
        <v>493</v>
      </c>
      <c r="D108" s="766"/>
      <c r="E108" s="765">
        <f>+E109+E110+E111</f>
        <v>0</v>
      </c>
      <c r="F108" s="765">
        <f>+F109+F110+F111</f>
        <v>0</v>
      </c>
      <c r="G108" s="764">
        <f>+G109+G110+G111</f>
        <v>0</v>
      </c>
      <c r="H108" s="763">
        <f>SUM(H109:H111)</f>
        <v>0</v>
      </c>
      <c r="I108" s="762">
        <f>+I109+I110+I111</f>
        <v>0</v>
      </c>
      <c r="J108" s="761">
        <f>SUM(J109:J111)</f>
        <v>0</v>
      </c>
      <c r="K108" s="3" t="str">
        <f>(IF($E108&lt;&gt;0,$K$2,IF($F108&lt;&gt;0,$K$2,IF($G108&lt;&gt;0,$K$2,IF($H108&lt;&gt;0,$K$2,IF($I108&lt;&gt;0,$K$2,IF($J108&lt;&gt;0,$K$2,"")))))))</f>
        <v/>
      </c>
      <c r="L108" s="479"/>
      <c r="M108" s="1"/>
      <c r="N108" s="1"/>
      <c r="O108" s="1"/>
      <c r="P108" s="1"/>
      <c r="Q108" s="1"/>
      <c r="R108" s="1"/>
      <c r="S108" s="1"/>
      <c r="T108" s="1"/>
      <c r="U108" s="1"/>
      <c r="V108" s="1"/>
      <c r="W108" s="1"/>
      <c r="X108" s="1"/>
      <c r="Y108" s="1"/>
      <c r="Z108" s="1"/>
    </row>
    <row r="109" spans="1:26" ht="32.25" hidden="1" customHeight="1">
      <c r="A109" s="758">
        <v>450</v>
      </c>
      <c r="B109" s="131"/>
      <c r="C109" s="89">
        <v>2801</v>
      </c>
      <c r="D109" s="88" t="s">
        <v>492</v>
      </c>
      <c r="E109" s="760"/>
      <c r="F109" s="590">
        <f>G109+H109+I109+J109</f>
        <v>0</v>
      </c>
      <c r="G109" s="85"/>
      <c r="H109" s="84"/>
      <c r="I109" s="84"/>
      <c r="J109" s="184"/>
      <c r="K109" s="3" t="str">
        <f>(IF($E109&lt;&gt;0,$K$2,IF($F109&lt;&gt;0,$K$2,IF($G109&lt;&gt;0,$K$2,IF($H109&lt;&gt;0,$K$2,IF($I109&lt;&gt;0,$K$2,IF($J109&lt;&gt;0,$K$2,"")))))))</f>
        <v/>
      </c>
      <c r="L109" s="479"/>
    </row>
    <row r="110" spans="1:26" ht="18.75" hidden="1" customHeight="1">
      <c r="A110" s="758">
        <v>455</v>
      </c>
      <c r="B110" s="131"/>
      <c r="C110" s="81">
        <v>2802</v>
      </c>
      <c r="D110" s="784" t="s">
        <v>491</v>
      </c>
      <c r="E110" s="759"/>
      <c r="F110" s="611">
        <f>G110+H110+I110+J110</f>
        <v>0</v>
      </c>
      <c r="G110" s="77"/>
      <c r="H110" s="76"/>
      <c r="I110" s="76"/>
      <c r="J110" s="168"/>
      <c r="K110" s="3" t="str">
        <f>(IF($E110&lt;&gt;0,$K$2,IF($F110&lt;&gt;0,$K$2,IF($G110&lt;&gt;0,$K$2,IF($H110&lt;&gt;0,$K$2,IF($I110&lt;&gt;0,$K$2,IF($J110&lt;&gt;0,$K$2,"")))))))</f>
        <v/>
      </c>
      <c r="L110" s="479"/>
      <c r="M110" s="82"/>
      <c r="N110" s="82"/>
      <c r="O110" s="82"/>
      <c r="P110" s="82"/>
      <c r="Q110" s="82"/>
      <c r="R110" s="82"/>
      <c r="S110" s="82"/>
      <c r="T110" s="82"/>
      <c r="U110" s="82"/>
      <c r="V110" s="82"/>
      <c r="W110" s="82"/>
      <c r="X110" s="82"/>
      <c r="Y110" s="82"/>
      <c r="Z110" s="82"/>
    </row>
    <row r="111" spans="1:26" ht="18.75" hidden="1" customHeight="1">
      <c r="A111" s="758">
        <v>455</v>
      </c>
      <c r="B111" s="131"/>
      <c r="C111" s="160">
        <v>2809</v>
      </c>
      <c r="D111" s="783" t="s">
        <v>490</v>
      </c>
      <c r="E111" s="755"/>
      <c r="F111" s="603">
        <f>G111+H111+I111+J111</f>
        <v>0</v>
      </c>
      <c r="G111" s="101"/>
      <c r="H111" s="157"/>
      <c r="I111" s="157"/>
      <c r="J111" s="156"/>
      <c r="K111" s="3" t="str">
        <f>(IF($E111&lt;&gt;0,$K$2,IF($F111&lt;&gt;0,$K$2,IF($G111&lt;&gt;0,$K$2,IF($H111&lt;&gt;0,$K$2,IF($I111&lt;&gt;0,$K$2,IF($J111&lt;&gt;0,$K$2,"")))))))</f>
        <v/>
      </c>
      <c r="L111" s="479"/>
      <c r="M111" s="82"/>
      <c r="N111" s="82"/>
      <c r="O111" s="82"/>
      <c r="P111" s="82"/>
      <c r="Q111" s="82"/>
      <c r="R111" s="82"/>
      <c r="S111" s="82"/>
      <c r="T111" s="82"/>
      <c r="U111" s="82"/>
      <c r="V111" s="82"/>
      <c r="W111" s="82"/>
      <c r="X111" s="82"/>
      <c r="Y111" s="82"/>
      <c r="Z111" s="82"/>
    </row>
    <row r="112" spans="1:26" s="82" customFormat="1" ht="18.75" hidden="1" customHeight="1">
      <c r="A112" s="769">
        <v>470</v>
      </c>
      <c r="B112" s="768">
        <v>3600</v>
      </c>
      <c r="C112" s="767" t="s">
        <v>489</v>
      </c>
      <c r="D112" s="766"/>
      <c r="E112" s="765">
        <f>SUM(E113:E119)</f>
        <v>0</v>
      </c>
      <c r="F112" s="765">
        <f>SUM(F113:F119)</f>
        <v>0</v>
      </c>
      <c r="G112" s="764">
        <f>SUM(G113:G119)</f>
        <v>0</v>
      </c>
      <c r="H112" s="763">
        <f>SUM(H113:H119)</f>
        <v>0</v>
      </c>
      <c r="I112" s="762">
        <f>SUM(I113:I119)</f>
        <v>0</v>
      </c>
      <c r="J112" s="761">
        <f>SUM(J113:J119)</f>
        <v>0</v>
      </c>
      <c r="K112" s="3" t="str">
        <f>(IF($E112&lt;&gt;0,$K$2,IF($F112&lt;&gt;0,$K$2,IF($G112&lt;&gt;0,$K$2,IF($H112&lt;&gt;0,$K$2,IF($I112&lt;&gt;0,$K$2,IF($J112&lt;&gt;0,$K$2,"")))))))</f>
        <v/>
      </c>
      <c r="L112" s="479"/>
      <c r="M112" s="1"/>
      <c r="N112" s="1"/>
      <c r="O112" s="1"/>
      <c r="P112" s="1"/>
      <c r="Q112" s="1"/>
      <c r="R112" s="1"/>
      <c r="S112" s="1"/>
      <c r="T112" s="1"/>
      <c r="U112" s="1"/>
      <c r="V112" s="1"/>
      <c r="W112" s="1"/>
      <c r="X112" s="1"/>
      <c r="Y112" s="1"/>
      <c r="Z112" s="1"/>
    </row>
    <row r="113" spans="1:26" ht="18.75" hidden="1" customHeight="1">
      <c r="A113" s="758">
        <v>475</v>
      </c>
      <c r="B113" s="131"/>
      <c r="C113" s="89">
        <v>3601</v>
      </c>
      <c r="D113" s="88" t="s">
        <v>488</v>
      </c>
      <c r="E113" s="760"/>
      <c r="F113" s="590">
        <f>G113+H113+I113+J113</f>
        <v>0</v>
      </c>
      <c r="G113" s="85"/>
      <c r="H113" s="84"/>
      <c r="I113" s="84"/>
      <c r="J113" s="184"/>
      <c r="K113" s="3" t="str">
        <f>(IF($E113&lt;&gt;0,$K$2,IF($F113&lt;&gt;0,$K$2,IF($G113&lt;&gt;0,$K$2,IF($H113&lt;&gt;0,$K$2,IF($I113&lt;&gt;0,$K$2,IF($J113&lt;&gt;0,$K$2,"")))))))</f>
        <v/>
      </c>
      <c r="L113" s="479"/>
    </row>
    <row r="114" spans="1:26" ht="18.75" hidden="1" customHeight="1">
      <c r="A114" s="758">
        <v>480</v>
      </c>
      <c r="B114" s="131"/>
      <c r="C114" s="81">
        <v>3605</v>
      </c>
      <c r="D114" s="80" t="s">
        <v>487</v>
      </c>
      <c r="E114" s="759"/>
      <c r="F114" s="611">
        <f>G114+H114+I114+J114</f>
        <v>0</v>
      </c>
      <c r="G114" s="77"/>
      <c r="H114" s="76"/>
      <c r="I114" s="76"/>
      <c r="J114" s="168"/>
      <c r="K114" s="3" t="str">
        <f>(IF($E114&lt;&gt;0,$K$2,IF($F114&lt;&gt;0,$K$2,IF($G114&lt;&gt;0,$K$2,IF($H114&lt;&gt;0,$K$2,IF($I114&lt;&gt;0,$K$2,IF($J114&lt;&gt;0,$K$2,"")))))))</f>
        <v/>
      </c>
      <c r="L114" s="479"/>
      <c r="M114" s="82"/>
      <c r="N114" s="82"/>
      <c r="O114" s="82"/>
      <c r="P114" s="82"/>
      <c r="Q114" s="82"/>
      <c r="R114" s="82"/>
      <c r="S114" s="82"/>
      <c r="T114" s="82"/>
      <c r="U114" s="82"/>
      <c r="V114" s="82"/>
      <c r="W114" s="82"/>
      <c r="X114" s="82"/>
      <c r="Y114" s="82"/>
      <c r="Z114" s="82"/>
    </row>
    <row r="115" spans="1:26" ht="18.75" hidden="1" customHeight="1">
      <c r="A115" s="758">
        <v>480</v>
      </c>
      <c r="B115" s="131"/>
      <c r="C115" s="81">
        <v>3610</v>
      </c>
      <c r="D115" s="80" t="s">
        <v>486</v>
      </c>
      <c r="E115" s="759"/>
      <c r="F115" s="611">
        <f>G115+H115+I115+J115</f>
        <v>0</v>
      </c>
      <c r="G115" s="77"/>
      <c r="H115" s="76"/>
      <c r="I115" s="76"/>
      <c r="J115" s="168"/>
      <c r="K115" s="3" t="str">
        <f>(IF($E115&lt;&gt;0,$K$2,IF($F115&lt;&gt;0,$K$2,IF($G115&lt;&gt;0,$K$2,IF($H115&lt;&gt;0,$K$2,IF($I115&lt;&gt;0,$K$2,IF($J115&lt;&gt;0,$K$2,"")))))))</f>
        <v/>
      </c>
      <c r="L115" s="479"/>
      <c r="M115" s="82"/>
      <c r="N115" s="82"/>
      <c r="O115" s="82"/>
      <c r="P115" s="82"/>
      <c r="Q115" s="82"/>
      <c r="R115" s="82"/>
      <c r="S115" s="82"/>
      <c r="T115" s="82"/>
      <c r="U115" s="82"/>
      <c r="V115" s="82"/>
      <c r="W115" s="82"/>
      <c r="X115" s="82"/>
      <c r="Y115" s="82"/>
      <c r="Z115" s="82"/>
    </row>
    <row r="116" spans="1:26" ht="18.75" hidden="1" customHeight="1">
      <c r="A116" s="758">
        <v>480</v>
      </c>
      <c r="B116" s="131"/>
      <c r="C116" s="81">
        <v>3611</v>
      </c>
      <c r="D116" s="80" t="s">
        <v>485</v>
      </c>
      <c r="E116" s="759"/>
      <c r="F116" s="611">
        <f>G116+H116+I116+J116</f>
        <v>0</v>
      </c>
      <c r="G116" s="77"/>
      <c r="H116" s="76"/>
      <c r="I116" s="76"/>
      <c r="J116" s="168"/>
      <c r="K116" s="3" t="str">
        <f>(IF($E116&lt;&gt;0,$K$2,IF($F116&lt;&gt;0,$K$2,IF($G116&lt;&gt;0,$K$2,IF($H116&lt;&gt;0,$K$2,IF($I116&lt;&gt;0,$K$2,IF($J116&lt;&gt;0,$K$2,"")))))))</f>
        <v/>
      </c>
      <c r="L116" s="479"/>
      <c r="M116" s="82"/>
      <c r="N116" s="82"/>
      <c r="O116" s="82"/>
      <c r="P116" s="82"/>
      <c r="Q116" s="82"/>
      <c r="R116" s="82"/>
      <c r="S116" s="82"/>
      <c r="T116" s="82"/>
      <c r="U116" s="82"/>
      <c r="V116" s="82"/>
      <c r="W116" s="82"/>
      <c r="X116" s="82"/>
      <c r="Y116" s="82"/>
      <c r="Z116" s="82"/>
    </row>
    <row r="117" spans="1:26" ht="18.75" hidden="1" customHeight="1">
      <c r="A117" s="758">
        <v>485</v>
      </c>
      <c r="B117" s="131"/>
      <c r="C117" s="81">
        <v>3612</v>
      </c>
      <c r="D117" s="80" t="s">
        <v>484</v>
      </c>
      <c r="E117" s="759"/>
      <c r="F117" s="611">
        <f>G117+H117+I117+J117</f>
        <v>0</v>
      </c>
      <c r="G117" s="77"/>
      <c r="H117" s="76"/>
      <c r="I117" s="76"/>
      <c r="J117" s="168"/>
      <c r="K117" s="3" t="str">
        <f>(IF($E117&lt;&gt;0,$K$2,IF($F117&lt;&gt;0,$K$2,IF($G117&lt;&gt;0,$K$2,IF($H117&lt;&gt;0,$K$2,IF($I117&lt;&gt;0,$K$2,IF($J117&lt;&gt;0,$K$2,"")))))))</f>
        <v/>
      </c>
      <c r="L117" s="479"/>
    </row>
    <row r="118" spans="1:26" ht="18.75" hidden="1" customHeight="1">
      <c r="A118" s="758"/>
      <c r="B118" s="131"/>
      <c r="C118" s="81">
        <v>3618</v>
      </c>
      <c r="D118" s="80" t="s">
        <v>483</v>
      </c>
      <c r="E118" s="759"/>
      <c r="F118" s="611">
        <f>G118+H118+I118+J118</f>
        <v>0</v>
      </c>
      <c r="G118" s="77"/>
      <c r="H118" s="76"/>
      <c r="I118" s="76"/>
      <c r="J118" s="168"/>
      <c r="K118" s="3" t="str">
        <f>(IF($E118&lt;&gt;0,$K$2,IF($F118&lt;&gt;0,$K$2,IF($G118&lt;&gt;0,$K$2,IF($H118&lt;&gt;0,$K$2,IF($I118&lt;&gt;0,$K$2,IF($J118&lt;&gt;0,$K$2,"")))))))</f>
        <v/>
      </c>
      <c r="L118" s="479"/>
    </row>
    <row r="119" spans="1:26" ht="18.75" hidden="1" customHeight="1">
      <c r="A119" s="758">
        <v>490</v>
      </c>
      <c r="B119" s="131"/>
      <c r="C119" s="73">
        <v>3619</v>
      </c>
      <c r="D119" s="190" t="s">
        <v>482</v>
      </c>
      <c r="E119" s="755"/>
      <c r="F119" s="603">
        <f>G119+H119+I119+J119</f>
        <v>0</v>
      </c>
      <c r="G119" s="101"/>
      <c r="H119" s="157"/>
      <c r="I119" s="157"/>
      <c r="J119" s="156"/>
      <c r="K119" s="3" t="str">
        <f>(IF($E119&lt;&gt;0,$K$2,IF($F119&lt;&gt;0,$K$2,IF($G119&lt;&gt;0,$K$2,IF($H119&lt;&gt;0,$K$2,IF($I119&lt;&gt;0,$K$2,IF($J119&lt;&gt;0,$K$2,"")))))))</f>
        <v/>
      </c>
      <c r="L119" s="479"/>
    </row>
    <row r="120" spans="1:26" s="82" customFormat="1" ht="18.75" hidden="1" customHeight="1">
      <c r="A120" s="769">
        <v>495</v>
      </c>
      <c r="B120" s="768">
        <v>3700</v>
      </c>
      <c r="C120" s="767" t="s">
        <v>481</v>
      </c>
      <c r="D120" s="766"/>
      <c r="E120" s="765">
        <f>SUM(E121:E123)</f>
        <v>0</v>
      </c>
      <c r="F120" s="765">
        <f>SUM(F121:F123)</f>
        <v>0</v>
      </c>
      <c r="G120" s="764">
        <f>SUM(G121:G123)</f>
        <v>0</v>
      </c>
      <c r="H120" s="763">
        <f>SUM(H121:H123)</f>
        <v>0</v>
      </c>
      <c r="I120" s="762">
        <f>SUM(I121:I123)</f>
        <v>0</v>
      </c>
      <c r="J120" s="761">
        <f>SUM(J121:J123)</f>
        <v>0</v>
      </c>
      <c r="K120" s="3" t="str">
        <f>(IF($E120&lt;&gt;0,$K$2,IF($F120&lt;&gt;0,$K$2,IF($G120&lt;&gt;0,$K$2,IF($H120&lt;&gt;0,$K$2,IF($I120&lt;&gt;0,$K$2,IF($J120&lt;&gt;0,$K$2,"")))))))</f>
        <v/>
      </c>
      <c r="L120" s="479"/>
      <c r="M120" s="1"/>
      <c r="N120" s="1"/>
      <c r="O120" s="1"/>
      <c r="P120" s="1"/>
      <c r="Q120" s="1"/>
      <c r="R120" s="1"/>
      <c r="S120" s="1"/>
      <c r="T120" s="1"/>
      <c r="U120" s="1"/>
      <c r="V120" s="1"/>
      <c r="W120" s="1"/>
      <c r="X120" s="1"/>
      <c r="Y120" s="1"/>
      <c r="Z120" s="1"/>
    </row>
    <row r="121" spans="1:26" ht="18.75" hidden="1" customHeight="1">
      <c r="A121" s="758">
        <v>500</v>
      </c>
      <c r="B121" s="131"/>
      <c r="C121" s="89">
        <v>3701</v>
      </c>
      <c r="D121" s="188" t="s">
        <v>480</v>
      </c>
      <c r="E121" s="760"/>
      <c r="F121" s="590">
        <f>G121+H121+I121+J121</f>
        <v>0</v>
      </c>
      <c r="G121" s="85"/>
      <c r="H121" s="84"/>
      <c r="I121" s="84"/>
      <c r="J121" s="184"/>
      <c r="K121" s="3" t="str">
        <f>(IF($E121&lt;&gt;0,$K$2,IF($F121&lt;&gt;0,$K$2,IF($G121&lt;&gt;0,$K$2,IF($H121&lt;&gt;0,$K$2,IF($I121&lt;&gt;0,$K$2,IF($J121&lt;&gt;0,$K$2,"")))))))</f>
        <v/>
      </c>
      <c r="L121" s="479"/>
    </row>
    <row r="122" spans="1:26" ht="18.75" hidden="1" customHeight="1">
      <c r="A122" s="758">
        <v>505</v>
      </c>
      <c r="B122" s="131"/>
      <c r="C122" s="81">
        <v>3702</v>
      </c>
      <c r="D122" s="80" t="s">
        <v>479</v>
      </c>
      <c r="E122" s="759"/>
      <c r="F122" s="611">
        <f>G122+H122+I122+J122</f>
        <v>0</v>
      </c>
      <c r="G122" s="77"/>
      <c r="H122" s="76"/>
      <c r="I122" s="76"/>
      <c r="J122" s="168"/>
      <c r="K122" s="3" t="str">
        <f>(IF($E122&lt;&gt;0,$K$2,IF($F122&lt;&gt;0,$K$2,IF($G122&lt;&gt;0,$K$2,IF($H122&lt;&gt;0,$K$2,IF($I122&lt;&gt;0,$K$2,IF($J122&lt;&gt;0,$K$2,"")))))))</f>
        <v/>
      </c>
      <c r="L122" s="479"/>
      <c r="M122" s="82"/>
      <c r="N122" s="82"/>
      <c r="O122" s="82"/>
      <c r="P122" s="82"/>
      <c r="Q122" s="82"/>
      <c r="R122" s="82"/>
      <c r="S122" s="82"/>
      <c r="T122" s="82"/>
      <c r="U122" s="82"/>
      <c r="V122" s="82"/>
      <c r="W122" s="82"/>
      <c r="X122" s="82"/>
      <c r="Y122" s="82"/>
      <c r="Z122" s="82"/>
    </row>
    <row r="123" spans="1:26" ht="18.75" hidden="1" customHeight="1">
      <c r="A123" s="758">
        <v>510</v>
      </c>
      <c r="B123" s="131"/>
      <c r="C123" s="160">
        <v>3709</v>
      </c>
      <c r="D123" s="418" t="s">
        <v>478</v>
      </c>
      <c r="E123" s="755"/>
      <c r="F123" s="603">
        <f>G123+H123+I123+J123</f>
        <v>0</v>
      </c>
      <c r="G123" s="101"/>
      <c r="H123" s="157"/>
      <c r="I123" s="157"/>
      <c r="J123" s="156"/>
      <c r="K123" s="3" t="str">
        <f>(IF($E123&lt;&gt;0,$K$2,IF($F123&lt;&gt;0,$K$2,IF($G123&lt;&gt;0,$K$2,IF($H123&lt;&gt;0,$K$2,IF($I123&lt;&gt;0,$K$2,IF($J123&lt;&gt;0,$K$2,"")))))))</f>
        <v/>
      </c>
      <c r="L123" s="479"/>
    </row>
    <row r="124" spans="1:26" s="780" customFormat="1" ht="18.75" hidden="1" customHeight="1">
      <c r="A124" s="782">
        <v>515</v>
      </c>
      <c r="B124" s="768">
        <v>4000</v>
      </c>
      <c r="C124" s="767" t="s">
        <v>477</v>
      </c>
      <c r="D124" s="766"/>
      <c r="E124" s="765">
        <f>SUM(E125:E135)</f>
        <v>0</v>
      </c>
      <c r="F124" s="765">
        <f>SUM(F125:F135)</f>
        <v>0</v>
      </c>
      <c r="G124" s="764">
        <f>SUM(G125:G135)</f>
        <v>0</v>
      </c>
      <c r="H124" s="763">
        <f>SUM(H125:H135)</f>
        <v>0</v>
      </c>
      <c r="I124" s="762">
        <f>SUM(I125:I135)</f>
        <v>0</v>
      </c>
      <c r="J124" s="761">
        <f>SUM(J125:J135)</f>
        <v>0</v>
      </c>
      <c r="K124" s="3" t="str">
        <f>(IF($E124&lt;&gt;0,$K$2,IF($F124&lt;&gt;0,$K$2,IF($G124&lt;&gt;0,$K$2,IF($H124&lt;&gt;0,$K$2,IF($I124&lt;&gt;0,$K$2,IF($J124&lt;&gt;0,$K$2,"")))))))</f>
        <v/>
      </c>
      <c r="L124" s="479"/>
      <c r="M124" s="1"/>
      <c r="N124" s="1"/>
      <c r="O124" s="1"/>
      <c r="P124" s="1"/>
      <c r="Q124" s="1"/>
      <c r="R124" s="1"/>
      <c r="S124" s="1"/>
      <c r="T124" s="1"/>
      <c r="U124" s="1"/>
      <c r="V124" s="1"/>
      <c r="W124" s="1"/>
      <c r="X124" s="1"/>
      <c r="Y124" s="1"/>
      <c r="Z124" s="1"/>
    </row>
    <row r="125" spans="1:26" s="778" customFormat="1" ht="18.75" hidden="1" customHeight="1">
      <c r="A125" s="777">
        <v>516</v>
      </c>
      <c r="B125" s="131"/>
      <c r="C125" s="89">
        <v>4021</v>
      </c>
      <c r="D125" s="781" t="s">
        <v>476</v>
      </c>
      <c r="E125" s="760"/>
      <c r="F125" s="590">
        <f>G125+H125+I125+J125</f>
        <v>0</v>
      </c>
      <c r="G125" s="85"/>
      <c r="H125" s="84"/>
      <c r="I125" s="84"/>
      <c r="J125" s="184"/>
      <c r="K125" s="3" t="str">
        <f>(IF($E125&lt;&gt;0,$K$2,IF($F125&lt;&gt;0,$K$2,IF($G125&lt;&gt;0,$K$2,IF($H125&lt;&gt;0,$K$2,IF($I125&lt;&gt;0,$K$2,IF($J125&lt;&gt;0,$K$2,"")))))))</f>
        <v/>
      </c>
      <c r="L125" s="479"/>
      <c r="M125" s="1"/>
      <c r="N125" s="1"/>
      <c r="O125" s="1"/>
      <c r="P125" s="1"/>
      <c r="Q125" s="1"/>
      <c r="R125" s="1"/>
      <c r="S125" s="1"/>
      <c r="T125" s="1"/>
      <c r="U125" s="1"/>
      <c r="V125" s="1"/>
      <c r="W125" s="1"/>
      <c r="X125" s="1"/>
      <c r="Y125" s="1"/>
      <c r="Z125" s="1"/>
    </row>
    <row r="126" spans="1:26" s="778" customFormat="1" ht="18.75" hidden="1" customHeight="1">
      <c r="A126" s="777">
        <v>517</v>
      </c>
      <c r="B126" s="131"/>
      <c r="C126" s="81">
        <v>4022</v>
      </c>
      <c r="D126" s="779" t="s">
        <v>475</v>
      </c>
      <c r="E126" s="759"/>
      <c r="F126" s="611">
        <f>G126+H126+I126+J126</f>
        <v>0</v>
      </c>
      <c r="G126" s="77"/>
      <c r="H126" s="76"/>
      <c r="I126" s="76"/>
      <c r="J126" s="168"/>
      <c r="K126" s="3" t="str">
        <f>(IF($E126&lt;&gt;0,$K$2,IF($F126&lt;&gt;0,$K$2,IF($G126&lt;&gt;0,$K$2,IF($H126&lt;&gt;0,$K$2,IF($I126&lt;&gt;0,$K$2,IF($J126&lt;&gt;0,$K$2,"")))))))</f>
        <v/>
      </c>
      <c r="L126" s="479"/>
      <c r="M126" s="780"/>
      <c r="N126" s="780"/>
      <c r="O126" s="780"/>
      <c r="P126" s="780"/>
      <c r="Q126" s="780"/>
      <c r="R126" s="780"/>
      <c r="S126" s="780"/>
      <c r="T126" s="780"/>
      <c r="U126" s="780"/>
      <c r="V126" s="780"/>
      <c r="W126" s="780"/>
      <c r="X126" s="780"/>
      <c r="Y126" s="780"/>
      <c r="Z126" s="780"/>
    </row>
    <row r="127" spans="1:26" s="778" customFormat="1" ht="18.75" hidden="1" customHeight="1">
      <c r="A127" s="777">
        <v>518</v>
      </c>
      <c r="B127" s="131"/>
      <c r="C127" s="81">
        <v>4023</v>
      </c>
      <c r="D127" s="779" t="s">
        <v>474</v>
      </c>
      <c r="E127" s="759"/>
      <c r="F127" s="611">
        <f>G127+H127+I127+J127</f>
        <v>0</v>
      </c>
      <c r="G127" s="77"/>
      <c r="H127" s="76"/>
      <c r="I127" s="76"/>
      <c r="J127" s="168"/>
      <c r="K127" s="3" t="str">
        <f>(IF($E127&lt;&gt;0,$K$2,IF($F127&lt;&gt;0,$K$2,IF($G127&lt;&gt;0,$K$2,IF($H127&lt;&gt;0,$K$2,IF($I127&lt;&gt;0,$K$2,IF($J127&lt;&gt;0,$K$2,"")))))))</f>
        <v/>
      </c>
      <c r="L127" s="479"/>
    </row>
    <row r="128" spans="1:26" s="778" customFormat="1" ht="18.75" hidden="1" customHeight="1">
      <c r="A128" s="777">
        <v>519</v>
      </c>
      <c r="B128" s="131"/>
      <c r="C128" s="81">
        <v>4024</v>
      </c>
      <c r="D128" s="779" t="s">
        <v>473</v>
      </c>
      <c r="E128" s="759"/>
      <c r="F128" s="611">
        <f>G128+H128+I128+J128</f>
        <v>0</v>
      </c>
      <c r="G128" s="77"/>
      <c r="H128" s="76"/>
      <c r="I128" s="76"/>
      <c r="J128" s="168"/>
      <c r="K128" s="3" t="str">
        <f>(IF($E128&lt;&gt;0,$K$2,IF($F128&lt;&gt;0,$K$2,IF($G128&lt;&gt;0,$K$2,IF($H128&lt;&gt;0,$K$2,IF($I128&lt;&gt;0,$K$2,IF($J128&lt;&gt;0,$K$2,"")))))))</f>
        <v/>
      </c>
      <c r="L128" s="479"/>
    </row>
    <row r="129" spans="1:57" s="778" customFormat="1" ht="18.75" hidden="1" customHeight="1">
      <c r="A129" s="777">
        <v>520</v>
      </c>
      <c r="B129" s="131"/>
      <c r="C129" s="81">
        <v>4025</v>
      </c>
      <c r="D129" s="779" t="s">
        <v>472</v>
      </c>
      <c r="E129" s="759"/>
      <c r="F129" s="611">
        <f>G129+H129+I129+J129</f>
        <v>0</v>
      </c>
      <c r="G129" s="77"/>
      <c r="H129" s="76"/>
      <c r="I129" s="76"/>
      <c r="J129" s="168"/>
      <c r="K129" s="3" t="str">
        <f>(IF($E129&lt;&gt;0,$K$2,IF($F129&lt;&gt;0,$K$2,IF($G129&lt;&gt;0,$K$2,IF($H129&lt;&gt;0,$K$2,IF($I129&lt;&gt;0,$K$2,IF($J129&lt;&gt;0,$K$2,"")))))))</f>
        <v/>
      </c>
      <c r="L129" s="479"/>
    </row>
    <row r="130" spans="1:57" s="778" customFormat="1" ht="18.75" hidden="1" customHeight="1">
      <c r="A130" s="777">
        <v>521</v>
      </c>
      <c r="B130" s="131"/>
      <c r="C130" s="81">
        <v>4026</v>
      </c>
      <c r="D130" s="779" t="s">
        <v>471</v>
      </c>
      <c r="E130" s="759"/>
      <c r="F130" s="611">
        <f>G130+H130+I130+J130</f>
        <v>0</v>
      </c>
      <c r="G130" s="77"/>
      <c r="H130" s="76"/>
      <c r="I130" s="76"/>
      <c r="J130" s="168"/>
      <c r="K130" s="3" t="str">
        <f>(IF($E130&lt;&gt;0,$K$2,IF($F130&lt;&gt;0,$K$2,IF($G130&lt;&gt;0,$K$2,IF($H130&lt;&gt;0,$K$2,IF($I130&lt;&gt;0,$K$2,IF($J130&lt;&gt;0,$K$2,"")))))))</f>
        <v/>
      </c>
      <c r="L130" s="479"/>
    </row>
    <row r="131" spans="1:57" s="778" customFormat="1" ht="18.75" hidden="1" customHeight="1">
      <c r="A131" s="777">
        <v>522</v>
      </c>
      <c r="B131" s="131"/>
      <c r="C131" s="81">
        <v>4029</v>
      </c>
      <c r="D131" s="779" t="s">
        <v>470</v>
      </c>
      <c r="E131" s="759"/>
      <c r="F131" s="611">
        <f>G131+H131+I131+J131</f>
        <v>0</v>
      </c>
      <c r="G131" s="77"/>
      <c r="H131" s="76"/>
      <c r="I131" s="76"/>
      <c r="J131" s="168"/>
      <c r="K131" s="3" t="str">
        <f>(IF($E131&lt;&gt;0,$K$2,IF($F131&lt;&gt;0,$K$2,IF($G131&lt;&gt;0,$K$2,IF($H131&lt;&gt;0,$K$2,IF($I131&lt;&gt;0,$K$2,IF($J131&lt;&gt;0,$K$2,"")))))))</f>
        <v/>
      </c>
      <c r="L131" s="479"/>
    </row>
    <row r="132" spans="1:57" s="177" customFormat="1" ht="18.75" hidden="1" customHeight="1">
      <c r="A132" s="777">
        <v>523</v>
      </c>
      <c r="B132" s="131"/>
      <c r="C132" s="81">
        <v>4030</v>
      </c>
      <c r="D132" s="779" t="s">
        <v>469</v>
      </c>
      <c r="E132" s="759"/>
      <c r="F132" s="611">
        <f>G132+H132+I132+J132</f>
        <v>0</v>
      </c>
      <c r="G132" s="77"/>
      <c r="H132" s="76"/>
      <c r="I132" s="76"/>
      <c r="J132" s="168"/>
      <c r="K132" s="3" t="str">
        <f>(IF($E132&lt;&gt;0,$K$2,IF($F132&lt;&gt;0,$K$2,IF($G132&lt;&gt;0,$K$2,IF($H132&lt;&gt;0,$K$2,IF($I132&lt;&gt;0,$K$2,IF($J132&lt;&gt;0,$K$2,"")))))))</f>
        <v/>
      </c>
      <c r="L132" s="479"/>
      <c r="M132" s="778"/>
      <c r="N132" s="778"/>
      <c r="O132" s="778"/>
      <c r="P132" s="778"/>
      <c r="Q132" s="778"/>
      <c r="R132" s="778"/>
      <c r="S132" s="778"/>
      <c r="T132" s="778"/>
      <c r="U132" s="778"/>
      <c r="V132" s="778"/>
      <c r="W132" s="778"/>
      <c r="X132" s="778"/>
      <c r="Y132" s="778"/>
      <c r="Z132" s="778"/>
      <c r="AA132" s="556"/>
      <c r="AB132" s="565"/>
      <c r="AC132" s="556"/>
      <c r="AD132" s="556"/>
      <c r="AE132" s="565"/>
      <c r="AF132" s="556"/>
      <c r="AG132" s="556"/>
      <c r="AH132" s="565"/>
      <c r="AI132" s="556"/>
      <c r="AJ132" s="556"/>
      <c r="AK132" s="565"/>
      <c r="AL132" s="556"/>
      <c r="AM132" s="556"/>
      <c r="AN132" s="566"/>
      <c r="AO132" s="556"/>
      <c r="AP132" s="556"/>
      <c r="AQ132" s="565"/>
      <c r="AR132" s="556"/>
      <c r="AS132" s="556"/>
      <c r="AT132" s="565"/>
      <c r="AU132" s="556"/>
      <c r="AV132" s="565"/>
      <c r="AW132" s="566"/>
      <c r="AX132" s="565"/>
      <c r="AY132" s="565"/>
      <c r="AZ132" s="556"/>
      <c r="BA132" s="556"/>
      <c r="BB132" s="565"/>
      <c r="BC132" s="556"/>
      <c r="BE132" s="556"/>
    </row>
    <row r="133" spans="1:57" s="177" customFormat="1" ht="18.75" hidden="1" customHeight="1">
      <c r="A133" s="777">
        <v>523</v>
      </c>
      <c r="B133" s="131"/>
      <c r="C133" s="81">
        <v>4039</v>
      </c>
      <c r="D133" s="779" t="s">
        <v>468</v>
      </c>
      <c r="E133" s="759"/>
      <c r="F133" s="611">
        <f>G133+H133+I133+J133</f>
        <v>0</v>
      </c>
      <c r="G133" s="77"/>
      <c r="H133" s="76"/>
      <c r="I133" s="76"/>
      <c r="J133" s="168"/>
      <c r="K133" s="3" t="str">
        <f>(IF($E133&lt;&gt;0,$K$2,IF($F133&lt;&gt;0,$K$2,IF($G133&lt;&gt;0,$K$2,IF($H133&lt;&gt;0,$K$2,IF($I133&lt;&gt;0,$K$2,IF($J133&lt;&gt;0,$K$2,"")))))))</f>
        <v/>
      </c>
      <c r="L133" s="479"/>
      <c r="M133" s="778"/>
      <c r="N133" s="778"/>
      <c r="O133" s="778"/>
      <c r="P133" s="778"/>
      <c r="Q133" s="778"/>
      <c r="R133" s="778"/>
      <c r="S133" s="778"/>
      <c r="T133" s="778"/>
      <c r="U133" s="778"/>
      <c r="V133" s="778"/>
      <c r="W133" s="778"/>
      <c r="X133" s="778"/>
      <c r="Y133" s="778"/>
      <c r="Z133" s="778"/>
      <c r="AA133" s="556"/>
      <c r="AB133" s="565"/>
      <c r="AC133" s="556"/>
      <c r="AD133" s="556"/>
      <c r="AE133" s="565"/>
      <c r="AF133" s="556"/>
      <c r="AG133" s="556"/>
      <c r="AH133" s="565"/>
      <c r="AI133" s="556"/>
      <c r="AJ133" s="556"/>
      <c r="AK133" s="565"/>
      <c r="AL133" s="556"/>
      <c r="AM133" s="556"/>
      <c r="AN133" s="566"/>
      <c r="AO133" s="556"/>
      <c r="AP133" s="556"/>
      <c r="AQ133" s="565"/>
      <c r="AR133" s="556"/>
      <c r="AS133" s="556"/>
      <c r="AT133" s="565"/>
      <c r="AU133" s="556"/>
      <c r="AV133" s="565"/>
      <c r="AW133" s="566"/>
      <c r="AX133" s="565"/>
      <c r="AY133" s="565"/>
      <c r="AZ133" s="556"/>
      <c r="BA133" s="556"/>
      <c r="BB133" s="565"/>
      <c r="BC133" s="556"/>
      <c r="BE133" s="556"/>
    </row>
    <row r="134" spans="1:57" s="177" customFormat="1" ht="18.75" hidden="1" customHeight="1">
      <c r="A134" s="777">
        <v>524</v>
      </c>
      <c r="B134" s="131"/>
      <c r="C134" s="81">
        <v>4040</v>
      </c>
      <c r="D134" s="779" t="s">
        <v>467</v>
      </c>
      <c r="E134" s="759"/>
      <c r="F134" s="611">
        <f>G134+H134+I134+J134</f>
        <v>0</v>
      </c>
      <c r="G134" s="77"/>
      <c r="H134" s="76"/>
      <c r="I134" s="76"/>
      <c r="J134" s="168"/>
      <c r="K134" s="3" t="str">
        <f>(IF($E134&lt;&gt;0,$K$2,IF($F134&lt;&gt;0,$K$2,IF($G134&lt;&gt;0,$K$2,IF($H134&lt;&gt;0,$K$2,IF($I134&lt;&gt;0,$K$2,IF($J134&lt;&gt;0,$K$2,"")))))))</f>
        <v/>
      </c>
      <c r="L134" s="479"/>
      <c r="M134" s="778"/>
      <c r="N134" s="778"/>
      <c r="O134" s="778"/>
      <c r="P134" s="778"/>
      <c r="Q134" s="778"/>
      <c r="R134" s="778"/>
      <c r="S134" s="778"/>
      <c r="T134" s="778"/>
      <c r="U134" s="778"/>
      <c r="V134" s="778"/>
      <c r="W134" s="778"/>
      <c r="X134" s="778"/>
      <c r="Y134" s="778"/>
      <c r="Z134" s="778"/>
      <c r="AA134" s="556"/>
      <c r="AB134" s="565"/>
      <c r="AC134" s="556"/>
      <c r="AD134" s="556"/>
      <c r="AE134" s="565"/>
      <c r="AF134" s="556"/>
      <c r="AG134" s="556"/>
      <c r="AH134" s="565"/>
      <c r="AI134" s="556"/>
      <c r="AJ134" s="556"/>
      <c r="AK134" s="565"/>
      <c r="AL134" s="556"/>
      <c r="AM134" s="556"/>
      <c r="AN134" s="566"/>
      <c r="AO134" s="556"/>
      <c r="AP134" s="556"/>
      <c r="AQ134" s="565"/>
      <c r="AR134" s="556"/>
      <c r="AS134" s="556"/>
      <c r="AT134" s="565"/>
      <c r="AU134" s="556"/>
      <c r="AV134" s="565"/>
      <c r="AW134" s="566"/>
      <c r="AX134" s="565"/>
      <c r="AY134" s="565"/>
      <c r="AZ134" s="556"/>
      <c r="BA134" s="556"/>
      <c r="BB134" s="565"/>
      <c r="BC134" s="556"/>
      <c r="BE134" s="556"/>
    </row>
    <row r="135" spans="1:57" s="177" customFormat="1" ht="18.75" hidden="1" customHeight="1">
      <c r="A135" s="777">
        <v>526</v>
      </c>
      <c r="B135" s="131"/>
      <c r="C135" s="73">
        <v>4072</v>
      </c>
      <c r="D135" s="776" t="s">
        <v>466</v>
      </c>
      <c r="E135" s="755"/>
      <c r="F135" s="603">
        <f>G135+H135+I135+J135</f>
        <v>0</v>
      </c>
      <c r="G135" s="101"/>
      <c r="H135" s="157"/>
      <c r="I135" s="157"/>
      <c r="J135" s="156"/>
      <c r="K135" s="3" t="str">
        <f>(IF($E135&lt;&gt;0,$K$2,IF($F135&lt;&gt;0,$K$2,IF($G135&lt;&gt;0,$K$2,IF($H135&lt;&gt;0,$K$2,IF($I135&lt;&gt;0,$K$2,IF($J135&lt;&gt;0,$K$2,"")))))))</f>
        <v/>
      </c>
      <c r="L135" s="479"/>
      <c r="M135" s="556"/>
      <c r="N135" s="556"/>
      <c r="O135" s="556"/>
      <c r="P135" s="556"/>
      <c r="Q135" s="556"/>
      <c r="R135" s="556"/>
      <c r="S135" s="556"/>
      <c r="T135" s="556"/>
      <c r="U135" s="556"/>
      <c r="V135" s="556"/>
      <c r="W135" s="556"/>
      <c r="X135" s="556"/>
      <c r="Y135" s="556"/>
      <c r="Z135" s="556"/>
      <c r="AA135" s="556"/>
      <c r="AB135" s="565"/>
      <c r="AC135" s="556"/>
      <c r="AD135" s="556"/>
      <c r="AE135" s="565"/>
      <c r="AF135" s="556"/>
      <c r="AG135" s="556"/>
      <c r="AH135" s="565"/>
      <c r="AI135" s="556"/>
      <c r="AJ135" s="556"/>
      <c r="AK135" s="565"/>
      <c r="AL135" s="556"/>
      <c r="AM135" s="556"/>
      <c r="AN135" s="566"/>
      <c r="AO135" s="556"/>
      <c r="AP135" s="556"/>
      <c r="AQ135" s="565"/>
      <c r="AR135" s="556"/>
      <c r="AS135" s="556"/>
      <c r="AT135" s="565"/>
      <c r="AU135" s="556"/>
      <c r="AV135" s="565"/>
      <c r="AW135" s="566"/>
      <c r="AX135" s="565"/>
      <c r="AY135" s="565"/>
      <c r="AZ135" s="556"/>
      <c r="BA135" s="556"/>
      <c r="BB135" s="565"/>
      <c r="BC135" s="556"/>
      <c r="BE135" s="556"/>
    </row>
    <row r="136" spans="1:57" s="82" customFormat="1" ht="18.75" hidden="1" customHeight="1">
      <c r="A136" s="769">
        <v>540</v>
      </c>
      <c r="B136" s="768">
        <v>4100</v>
      </c>
      <c r="C136" s="767" t="s">
        <v>465</v>
      </c>
      <c r="D136" s="766"/>
      <c r="E136" s="775"/>
      <c r="F136" s="765">
        <f>G136+H136+I136+J136</f>
        <v>0</v>
      </c>
      <c r="G136" s="774"/>
      <c r="H136" s="773"/>
      <c r="I136" s="773"/>
      <c r="J136" s="772"/>
      <c r="K136" s="3" t="str">
        <f>(IF($E136&lt;&gt;0,$K$2,IF($F136&lt;&gt;0,$K$2,IF($G136&lt;&gt;0,$K$2,IF($H136&lt;&gt;0,$K$2,IF($I136&lt;&gt;0,$K$2,IF($J136&lt;&gt;0,$K$2,"")))))))</f>
        <v/>
      </c>
      <c r="L136" s="479"/>
      <c r="M136" s="556"/>
      <c r="N136" s="556"/>
      <c r="O136" s="556"/>
      <c r="P136" s="556"/>
      <c r="Q136" s="556"/>
      <c r="R136" s="556"/>
      <c r="S136" s="556"/>
      <c r="T136" s="556"/>
      <c r="U136" s="556"/>
      <c r="V136" s="556"/>
      <c r="W136" s="556"/>
      <c r="X136" s="556"/>
      <c r="Y136" s="556"/>
      <c r="Z136" s="556"/>
    </row>
    <row r="137" spans="1:57" s="82" customFormat="1" ht="18.75" hidden="1" customHeight="1">
      <c r="A137" s="769">
        <v>550</v>
      </c>
      <c r="B137" s="768">
        <v>4200</v>
      </c>
      <c r="C137" s="767" t="s">
        <v>464</v>
      </c>
      <c r="D137" s="766"/>
      <c r="E137" s="775"/>
      <c r="F137" s="765">
        <f>G137+H137+I137+J137</f>
        <v>0</v>
      </c>
      <c r="G137" s="774"/>
      <c r="H137" s="773"/>
      <c r="I137" s="773"/>
      <c r="J137" s="772"/>
      <c r="K137" s="3" t="str">
        <f>(IF($E137&lt;&gt;0,$K$2,IF($F137&lt;&gt;0,$K$2,IF($G137&lt;&gt;0,$K$2,IF($H137&lt;&gt;0,$K$2,IF($I137&lt;&gt;0,$K$2,IF($J137&lt;&gt;0,$K$2,"")))))))</f>
        <v/>
      </c>
      <c r="L137" s="479"/>
      <c r="M137" s="556"/>
      <c r="N137" s="556"/>
      <c r="O137" s="556"/>
      <c r="P137" s="556"/>
      <c r="Q137" s="556"/>
      <c r="R137" s="556"/>
      <c r="S137" s="556"/>
      <c r="T137" s="556"/>
      <c r="U137" s="556"/>
      <c r="V137" s="556"/>
      <c r="W137" s="556"/>
      <c r="X137" s="556"/>
      <c r="Y137" s="556"/>
      <c r="Z137" s="556"/>
    </row>
    <row r="138" spans="1:57" s="82" customFormat="1" ht="18.75" hidden="1" customHeight="1">
      <c r="A138" s="769">
        <v>560</v>
      </c>
      <c r="B138" s="768" t="s">
        <v>463</v>
      </c>
      <c r="C138" s="767" t="s">
        <v>462</v>
      </c>
      <c r="D138" s="766"/>
      <c r="E138" s="765">
        <f>SUM(E139:E140)</f>
        <v>0</v>
      </c>
      <c r="F138" s="765">
        <f>SUM(F139:F140)</f>
        <v>0</v>
      </c>
      <c r="G138" s="764">
        <f>SUM(G139:G140)</f>
        <v>0</v>
      </c>
      <c r="H138" s="763">
        <f>SUM(H139:H140)</f>
        <v>0</v>
      </c>
      <c r="I138" s="762">
        <f>SUM(I139:I140)</f>
        <v>0</v>
      </c>
      <c r="J138" s="761">
        <f>SUM(J139:J140)</f>
        <v>0</v>
      </c>
      <c r="K138" s="3" t="str">
        <f>(IF($E138&lt;&gt;0,$K$2,IF($F138&lt;&gt;0,$K$2,IF($G138&lt;&gt;0,$K$2,IF($H138&lt;&gt;0,$K$2,IF($I138&lt;&gt;0,$K$2,IF($J138&lt;&gt;0,$K$2,"")))))))</f>
        <v/>
      </c>
      <c r="L138" s="479"/>
    </row>
    <row r="139" spans="1:57" ht="18.75" hidden="1" customHeight="1">
      <c r="A139" s="758">
        <v>565</v>
      </c>
      <c r="B139" s="131"/>
      <c r="C139" s="89">
        <v>4501</v>
      </c>
      <c r="D139" s="771" t="s">
        <v>461</v>
      </c>
      <c r="E139" s="760"/>
      <c r="F139" s="590">
        <f>G139+H139+I139+J139</f>
        <v>0</v>
      </c>
      <c r="G139" s="85"/>
      <c r="H139" s="84"/>
      <c r="I139" s="84"/>
      <c r="J139" s="184"/>
      <c r="K139" s="3" t="str">
        <f>(IF($E139&lt;&gt;0,$K$2,IF($F139&lt;&gt;0,$K$2,IF($G139&lt;&gt;0,$K$2,IF($H139&lt;&gt;0,$K$2,IF($I139&lt;&gt;0,$K$2,IF($J139&lt;&gt;0,$K$2,"")))))))</f>
        <v/>
      </c>
      <c r="L139" s="479"/>
    </row>
    <row r="140" spans="1:57" ht="18.75" hidden="1" customHeight="1">
      <c r="A140" s="758">
        <v>570</v>
      </c>
      <c r="B140" s="131"/>
      <c r="C140" s="73">
        <v>4503</v>
      </c>
      <c r="D140" s="770" t="s">
        <v>460</v>
      </c>
      <c r="E140" s="755"/>
      <c r="F140" s="603">
        <f>G140+H140+I140+J140</f>
        <v>0</v>
      </c>
      <c r="G140" s="101"/>
      <c r="H140" s="157"/>
      <c r="I140" s="157"/>
      <c r="J140" s="156"/>
      <c r="K140" s="3" t="str">
        <f>(IF($E140&lt;&gt;0,$K$2,IF($F140&lt;&gt;0,$K$2,IF($G140&lt;&gt;0,$K$2,IF($H140&lt;&gt;0,$K$2,IF($I140&lt;&gt;0,$K$2,IF($J140&lt;&gt;0,$K$2,"")))))))</f>
        <v/>
      </c>
      <c r="L140" s="479"/>
      <c r="M140" s="82"/>
      <c r="N140" s="82"/>
      <c r="O140" s="82"/>
      <c r="P140" s="82"/>
      <c r="Q140" s="82"/>
      <c r="R140" s="82"/>
      <c r="S140" s="82"/>
      <c r="T140" s="82"/>
      <c r="U140" s="82"/>
      <c r="V140" s="82"/>
      <c r="W140" s="82"/>
      <c r="X140" s="82"/>
      <c r="Y140" s="82"/>
      <c r="Z140" s="82"/>
    </row>
    <row r="141" spans="1:57" s="82" customFormat="1" ht="18.75" hidden="1" customHeight="1">
      <c r="A141" s="769">
        <v>575</v>
      </c>
      <c r="B141" s="768">
        <v>4600</v>
      </c>
      <c r="C141" s="767" t="s">
        <v>459</v>
      </c>
      <c r="D141" s="766"/>
      <c r="E141" s="765">
        <f>SUM(E142:E149)</f>
        <v>0</v>
      </c>
      <c r="F141" s="765">
        <f>SUM(F142:F149)</f>
        <v>0</v>
      </c>
      <c r="G141" s="764">
        <f>SUM(G142:G149)</f>
        <v>0</v>
      </c>
      <c r="H141" s="763">
        <f>SUM(H142:H149)</f>
        <v>0</v>
      </c>
      <c r="I141" s="762">
        <f>SUM(I142:I149)</f>
        <v>0</v>
      </c>
      <c r="J141" s="761">
        <f>SUM(J142:J149)</f>
        <v>0</v>
      </c>
      <c r="K141" s="3" t="str">
        <f>(IF($E141&lt;&gt;0,$K$2,IF($F141&lt;&gt;0,$K$2,IF($G141&lt;&gt;0,$K$2,IF($H141&lt;&gt;0,$K$2,IF($I141&lt;&gt;0,$K$2,IF($J141&lt;&gt;0,$K$2,"")))))))</f>
        <v/>
      </c>
      <c r="L141" s="479"/>
      <c r="M141" s="1"/>
      <c r="N141" s="1"/>
      <c r="O141" s="1"/>
      <c r="P141" s="1"/>
      <c r="Q141" s="1"/>
      <c r="R141" s="1"/>
      <c r="S141" s="1"/>
      <c r="T141" s="1"/>
      <c r="U141" s="1"/>
      <c r="V141" s="1"/>
      <c r="W141" s="1"/>
      <c r="X141" s="1"/>
      <c r="Y141" s="1"/>
      <c r="Z141" s="1"/>
    </row>
    <row r="142" spans="1:57" ht="18.75" hidden="1" customHeight="1">
      <c r="A142" s="758">
        <v>580</v>
      </c>
      <c r="B142" s="131"/>
      <c r="C142" s="89">
        <v>4610</v>
      </c>
      <c r="D142" s="431" t="s">
        <v>458</v>
      </c>
      <c r="E142" s="760"/>
      <c r="F142" s="590">
        <f>G142+H142+I142+J142</f>
        <v>0</v>
      </c>
      <c r="G142" s="85"/>
      <c r="H142" s="84"/>
      <c r="I142" s="84"/>
      <c r="J142" s="184"/>
      <c r="K142" s="3" t="str">
        <f>(IF($E142&lt;&gt;0,$K$2,IF($F142&lt;&gt;0,$K$2,IF($G142&lt;&gt;0,$K$2,IF($H142&lt;&gt;0,$K$2,IF($I142&lt;&gt;0,$K$2,IF($J142&lt;&gt;0,$K$2,"")))))))</f>
        <v/>
      </c>
      <c r="L142" s="479"/>
    </row>
    <row r="143" spans="1:57" ht="18.75" hidden="1" customHeight="1">
      <c r="A143" s="758">
        <v>585</v>
      </c>
      <c r="B143" s="131"/>
      <c r="C143" s="81">
        <v>4620</v>
      </c>
      <c r="D143" s="242" t="s">
        <v>457</v>
      </c>
      <c r="E143" s="759"/>
      <c r="F143" s="611">
        <f>G143+H143+I143+J143</f>
        <v>0</v>
      </c>
      <c r="G143" s="77"/>
      <c r="H143" s="76"/>
      <c r="I143" s="76"/>
      <c r="J143" s="168"/>
      <c r="K143" s="3" t="str">
        <f>(IF($E143&lt;&gt;0,$K$2,IF($F143&lt;&gt;0,$K$2,IF($G143&lt;&gt;0,$K$2,IF($H143&lt;&gt;0,$K$2,IF($I143&lt;&gt;0,$K$2,IF($J143&lt;&gt;0,$K$2,"")))))))</f>
        <v/>
      </c>
      <c r="L143" s="479"/>
      <c r="M143" s="82"/>
      <c r="N143" s="82"/>
      <c r="O143" s="82"/>
      <c r="P143" s="82"/>
      <c r="Q143" s="82"/>
      <c r="R143" s="82"/>
      <c r="S143" s="82"/>
      <c r="T143" s="82"/>
      <c r="U143" s="82"/>
      <c r="V143" s="82"/>
      <c r="W143" s="82"/>
      <c r="X143" s="82"/>
      <c r="Y143" s="82"/>
      <c r="Z143" s="82"/>
    </row>
    <row r="144" spans="1:57" ht="18.75" hidden="1" customHeight="1">
      <c r="A144" s="758">
        <v>590</v>
      </c>
      <c r="B144" s="131"/>
      <c r="C144" s="81">
        <v>4630</v>
      </c>
      <c r="D144" s="242" t="s">
        <v>456</v>
      </c>
      <c r="E144" s="759"/>
      <c r="F144" s="611">
        <f>G144+H144+I144+J144</f>
        <v>0</v>
      </c>
      <c r="G144" s="77"/>
      <c r="H144" s="76"/>
      <c r="I144" s="76"/>
      <c r="J144" s="168"/>
      <c r="K144" s="3" t="str">
        <f>(IF($E144&lt;&gt;0,$K$2,IF($F144&lt;&gt;0,$K$2,IF($G144&lt;&gt;0,$K$2,IF($H144&lt;&gt;0,$K$2,IF($I144&lt;&gt;0,$K$2,IF($J144&lt;&gt;0,$K$2,"")))))))</f>
        <v/>
      </c>
      <c r="L144" s="479"/>
    </row>
    <row r="145" spans="1:26" ht="18.75" hidden="1" customHeight="1">
      <c r="A145" s="758">
        <v>595</v>
      </c>
      <c r="B145" s="131"/>
      <c r="C145" s="81">
        <v>4640</v>
      </c>
      <c r="D145" s="242" t="s">
        <v>455</v>
      </c>
      <c r="E145" s="759"/>
      <c r="F145" s="611">
        <f>G145+H145+I145+J145</f>
        <v>0</v>
      </c>
      <c r="G145" s="77"/>
      <c r="H145" s="76"/>
      <c r="I145" s="76"/>
      <c r="J145" s="168"/>
      <c r="K145" s="3" t="str">
        <f>(IF($E145&lt;&gt;0,$K$2,IF($F145&lt;&gt;0,$K$2,IF($G145&lt;&gt;0,$K$2,IF($H145&lt;&gt;0,$K$2,IF($I145&lt;&gt;0,$K$2,IF($J145&lt;&gt;0,$K$2,"")))))))</f>
        <v/>
      </c>
      <c r="L145" s="479"/>
    </row>
    <row r="146" spans="1:26" ht="18.75" hidden="1" customHeight="1">
      <c r="A146" s="758">
        <v>600</v>
      </c>
      <c r="B146" s="131"/>
      <c r="C146" s="81">
        <v>4650</v>
      </c>
      <c r="D146" s="242" t="s">
        <v>454</v>
      </c>
      <c r="E146" s="759"/>
      <c r="F146" s="611">
        <f>G146+H146+I146+J146</f>
        <v>0</v>
      </c>
      <c r="G146" s="77"/>
      <c r="H146" s="76"/>
      <c r="I146" s="76"/>
      <c r="J146" s="168"/>
      <c r="K146" s="3" t="str">
        <f>(IF($E146&lt;&gt;0,$K$2,IF($F146&lt;&gt;0,$K$2,IF($G146&lt;&gt;0,$K$2,IF($H146&lt;&gt;0,$K$2,IF($I146&lt;&gt;0,$K$2,IF($J146&lt;&gt;0,$K$2,"")))))))</f>
        <v/>
      </c>
      <c r="L146" s="479"/>
    </row>
    <row r="147" spans="1:26" ht="18.75" hidden="1" customHeight="1">
      <c r="A147" s="758">
        <v>605</v>
      </c>
      <c r="B147" s="131"/>
      <c r="C147" s="81">
        <v>4660</v>
      </c>
      <c r="D147" s="242" t="s">
        <v>453</v>
      </c>
      <c r="E147" s="759"/>
      <c r="F147" s="611">
        <f>G147+H147+I147+J147</f>
        <v>0</v>
      </c>
      <c r="G147" s="77"/>
      <c r="H147" s="76"/>
      <c r="I147" s="76"/>
      <c r="J147" s="168"/>
      <c r="K147" s="3" t="str">
        <f>(IF($E147&lt;&gt;0,$K$2,IF($F147&lt;&gt;0,$K$2,IF($G147&lt;&gt;0,$K$2,IF($H147&lt;&gt;0,$K$2,IF($I147&lt;&gt;0,$K$2,IF($J147&lt;&gt;0,$K$2,"")))))))</f>
        <v/>
      </c>
      <c r="L147" s="479"/>
    </row>
    <row r="148" spans="1:26" ht="18.75" hidden="1" customHeight="1">
      <c r="A148" s="758">
        <v>610</v>
      </c>
      <c r="B148" s="131"/>
      <c r="C148" s="81">
        <v>4670</v>
      </c>
      <c r="D148" s="242" t="s">
        <v>452</v>
      </c>
      <c r="E148" s="759"/>
      <c r="F148" s="611">
        <f>G148+H148+I148+J148</f>
        <v>0</v>
      </c>
      <c r="G148" s="77"/>
      <c r="H148" s="76"/>
      <c r="I148" s="76"/>
      <c r="J148" s="168"/>
      <c r="K148" s="3" t="str">
        <f>(IF($E148&lt;&gt;0,$K$2,IF($F148&lt;&gt;0,$K$2,IF($G148&lt;&gt;0,$K$2,IF($H148&lt;&gt;0,$K$2,IF($I148&lt;&gt;0,$K$2,IF($J148&lt;&gt;0,$K$2,"")))))))</f>
        <v/>
      </c>
      <c r="L148" s="479"/>
    </row>
    <row r="149" spans="1:26" ht="18.75" hidden="1" customHeight="1">
      <c r="A149" s="758">
        <v>615</v>
      </c>
      <c r="B149" s="131"/>
      <c r="C149" s="73">
        <v>4680</v>
      </c>
      <c r="D149" s="756" t="s">
        <v>451</v>
      </c>
      <c r="E149" s="755"/>
      <c r="F149" s="603">
        <f>G149+H149+I149+J149</f>
        <v>0</v>
      </c>
      <c r="G149" s="101"/>
      <c r="H149" s="157"/>
      <c r="I149" s="157"/>
      <c r="J149" s="156"/>
      <c r="K149" s="3" t="str">
        <f>(IF($E149&lt;&gt;0,$K$2,IF($F149&lt;&gt;0,$K$2,IF($G149&lt;&gt;0,$K$2,IF($H149&lt;&gt;0,$K$2,IF($I149&lt;&gt;0,$K$2,IF($J149&lt;&gt;0,$K$2,"")))))))</f>
        <v/>
      </c>
      <c r="L149" s="479"/>
    </row>
    <row r="150" spans="1:26" s="82" customFormat="1" ht="18.75" hidden="1" customHeight="1">
      <c r="A150" s="769">
        <v>575</v>
      </c>
      <c r="B150" s="768">
        <v>4700</v>
      </c>
      <c r="C150" s="767" t="s">
        <v>450</v>
      </c>
      <c r="D150" s="766"/>
      <c r="E150" s="765">
        <f>SUM(E151:E158)</f>
        <v>0</v>
      </c>
      <c r="F150" s="765">
        <f>SUM(F151:F158)</f>
        <v>0</v>
      </c>
      <c r="G150" s="764">
        <f>SUM(G151:G158)</f>
        <v>0</v>
      </c>
      <c r="H150" s="763">
        <f>SUM(H151:H158)</f>
        <v>0</v>
      </c>
      <c r="I150" s="762">
        <f>SUM(I151:I158)</f>
        <v>0</v>
      </c>
      <c r="J150" s="761">
        <f>SUM(J151:J158)</f>
        <v>0</v>
      </c>
      <c r="K150" s="3" t="str">
        <f>(IF($E150&lt;&gt;0,$K$2,IF($F150&lt;&gt;0,$K$2,IF($G150&lt;&gt;0,$K$2,IF($H150&lt;&gt;0,$K$2,IF($I150&lt;&gt;0,$K$2,IF($J150&lt;&gt;0,$K$2,"")))))))</f>
        <v/>
      </c>
      <c r="L150" s="479"/>
      <c r="M150" s="1"/>
      <c r="N150" s="1"/>
      <c r="O150" s="1"/>
      <c r="P150" s="1"/>
      <c r="Q150" s="1"/>
      <c r="R150" s="1"/>
      <c r="S150" s="1"/>
      <c r="T150" s="1"/>
      <c r="U150" s="1"/>
      <c r="V150" s="1"/>
      <c r="W150" s="1"/>
      <c r="X150" s="1"/>
      <c r="Y150" s="1"/>
      <c r="Z150" s="1"/>
    </row>
    <row r="151" spans="1:26" ht="31.5" hidden="1">
      <c r="A151" s="758">
        <v>580</v>
      </c>
      <c r="B151" s="131"/>
      <c r="C151" s="89">
        <v>4743</v>
      </c>
      <c r="D151" s="431" t="s">
        <v>449</v>
      </c>
      <c r="E151" s="760"/>
      <c r="F151" s="590">
        <f>G151+H151+I151+J151</f>
        <v>0</v>
      </c>
      <c r="G151" s="85"/>
      <c r="H151" s="84"/>
      <c r="I151" s="84"/>
      <c r="J151" s="184"/>
      <c r="K151" s="3" t="str">
        <f>(IF($E151&lt;&gt;0,$K$2,IF($F151&lt;&gt;0,$K$2,IF($G151&lt;&gt;0,$K$2,IF($H151&lt;&gt;0,$K$2,IF($I151&lt;&gt;0,$K$2,IF($J151&lt;&gt;0,$K$2,"")))))))</f>
        <v/>
      </c>
      <c r="L151" s="479"/>
    </row>
    <row r="152" spans="1:26" ht="31.5" hidden="1">
      <c r="A152" s="758">
        <v>585</v>
      </c>
      <c r="B152" s="131"/>
      <c r="C152" s="81">
        <v>4744</v>
      </c>
      <c r="D152" s="242" t="s">
        <v>448</v>
      </c>
      <c r="E152" s="759"/>
      <c r="F152" s="611">
        <f>G152+H152+I152+J152</f>
        <v>0</v>
      </c>
      <c r="G152" s="77"/>
      <c r="H152" s="76"/>
      <c r="I152" s="76"/>
      <c r="J152" s="168"/>
      <c r="K152" s="3" t="str">
        <f>(IF($E152&lt;&gt;0,$K$2,IF($F152&lt;&gt;0,$K$2,IF($G152&lt;&gt;0,$K$2,IF($H152&lt;&gt;0,$K$2,IF($I152&lt;&gt;0,$K$2,IF($J152&lt;&gt;0,$K$2,"")))))))</f>
        <v/>
      </c>
      <c r="L152" s="479"/>
      <c r="M152" s="82"/>
      <c r="N152" s="82"/>
      <c r="O152" s="82"/>
      <c r="P152" s="82"/>
      <c r="Q152" s="82"/>
      <c r="R152" s="82"/>
      <c r="S152" s="82"/>
      <c r="T152" s="82"/>
      <c r="U152" s="82"/>
      <c r="V152" s="82"/>
      <c r="W152" s="82"/>
      <c r="X152" s="82"/>
      <c r="Y152" s="82"/>
      <c r="Z152" s="82"/>
    </row>
    <row r="153" spans="1:26" ht="31.5" hidden="1">
      <c r="A153" s="758">
        <v>590</v>
      </c>
      <c r="B153" s="131"/>
      <c r="C153" s="81">
        <v>4745</v>
      </c>
      <c r="D153" s="242" t="s">
        <v>447</v>
      </c>
      <c r="E153" s="759"/>
      <c r="F153" s="611">
        <f>G153+H153+I153+J153</f>
        <v>0</v>
      </c>
      <c r="G153" s="77"/>
      <c r="H153" s="76"/>
      <c r="I153" s="76"/>
      <c r="J153" s="168"/>
      <c r="K153" s="3" t="str">
        <f>(IF($E153&lt;&gt;0,$K$2,IF($F153&lt;&gt;0,$K$2,IF($G153&lt;&gt;0,$K$2,IF($H153&lt;&gt;0,$K$2,IF($I153&lt;&gt;0,$K$2,IF($J153&lt;&gt;0,$K$2,"")))))))</f>
        <v/>
      </c>
      <c r="L153" s="479"/>
    </row>
    <row r="154" spans="1:26" ht="31.5" hidden="1">
      <c r="A154" s="758">
        <v>595</v>
      </c>
      <c r="B154" s="131"/>
      <c r="C154" s="81">
        <v>4749</v>
      </c>
      <c r="D154" s="242" t="s">
        <v>446</v>
      </c>
      <c r="E154" s="759"/>
      <c r="F154" s="611">
        <f>G154+H154+I154+J154</f>
        <v>0</v>
      </c>
      <c r="G154" s="77"/>
      <c r="H154" s="76"/>
      <c r="I154" s="76"/>
      <c r="J154" s="168"/>
      <c r="K154" s="3" t="str">
        <f>(IF($E154&lt;&gt;0,$K$2,IF($F154&lt;&gt;0,$K$2,IF($G154&lt;&gt;0,$K$2,IF($H154&lt;&gt;0,$K$2,IF($I154&lt;&gt;0,$K$2,IF($J154&lt;&gt;0,$K$2,"")))))))</f>
        <v/>
      </c>
      <c r="L154" s="479"/>
    </row>
    <row r="155" spans="1:26" ht="31.5" hidden="1">
      <c r="A155" s="758">
        <v>600</v>
      </c>
      <c r="B155" s="131"/>
      <c r="C155" s="81">
        <v>4751</v>
      </c>
      <c r="D155" s="242" t="s">
        <v>445</v>
      </c>
      <c r="E155" s="759"/>
      <c r="F155" s="611">
        <f>G155+H155+I155+J155</f>
        <v>0</v>
      </c>
      <c r="G155" s="77"/>
      <c r="H155" s="76"/>
      <c r="I155" s="76"/>
      <c r="J155" s="168"/>
      <c r="K155" s="3" t="str">
        <f>(IF($E155&lt;&gt;0,$K$2,IF($F155&lt;&gt;0,$K$2,IF($G155&lt;&gt;0,$K$2,IF($H155&lt;&gt;0,$K$2,IF($I155&lt;&gt;0,$K$2,IF($J155&lt;&gt;0,$K$2,"")))))))</f>
        <v/>
      </c>
      <c r="L155" s="479"/>
    </row>
    <row r="156" spans="1:26" ht="31.5" hidden="1">
      <c r="A156" s="758">
        <v>605</v>
      </c>
      <c r="B156" s="131"/>
      <c r="C156" s="81">
        <v>4752</v>
      </c>
      <c r="D156" s="242" t="s">
        <v>444</v>
      </c>
      <c r="E156" s="759"/>
      <c r="F156" s="611">
        <f>G156+H156+I156+J156</f>
        <v>0</v>
      </c>
      <c r="G156" s="77"/>
      <c r="H156" s="76"/>
      <c r="I156" s="76"/>
      <c r="J156" s="168"/>
      <c r="K156" s="3" t="str">
        <f>(IF($E156&lt;&gt;0,$K$2,IF($F156&lt;&gt;0,$K$2,IF($G156&lt;&gt;0,$K$2,IF($H156&lt;&gt;0,$K$2,IF($I156&lt;&gt;0,$K$2,IF($J156&lt;&gt;0,$K$2,"")))))))</f>
        <v/>
      </c>
      <c r="L156" s="479"/>
    </row>
    <row r="157" spans="1:26" ht="31.5" hidden="1">
      <c r="A157" s="758">
        <v>610</v>
      </c>
      <c r="B157" s="131"/>
      <c r="C157" s="81">
        <v>4753</v>
      </c>
      <c r="D157" s="242" t="s">
        <v>443</v>
      </c>
      <c r="E157" s="759"/>
      <c r="F157" s="611">
        <f>G157+H157+I157+J157</f>
        <v>0</v>
      </c>
      <c r="G157" s="77"/>
      <c r="H157" s="76"/>
      <c r="I157" s="76"/>
      <c r="J157" s="168"/>
      <c r="K157" s="3" t="str">
        <f>(IF($E157&lt;&gt;0,$K$2,IF($F157&lt;&gt;0,$K$2,IF($G157&lt;&gt;0,$K$2,IF($H157&lt;&gt;0,$K$2,IF($I157&lt;&gt;0,$K$2,IF($J157&lt;&gt;0,$K$2,"")))))))</f>
        <v/>
      </c>
      <c r="L157" s="479"/>
    </row>
    <row r="158" spans="1:26" ht="31.5" hidden="1">
      <c r="A158" s="758">
        <v>615</v>
      </c>
      <c r="B158" s="131"/>
      <c r="C158" s="73">
        <v>4759</v>
      </c>
      <c r="D158" s="756" t="s">
        <v>442</v>
      </c>
      <c r="E158" s="755"/>
      <c r="F158" s="603">
        <f>G158+H158+I158+J158</f>
        <v>0</v>
      </c>
      <c r="G158" s="101"/>
      <c r="H158" s="157"/>
      <c r="I158" s="157"/>
      <c r="J158" s="156"/>
      <c r="K158" s="3" t="str">
        <f>(IF($E158&lt;&gt;0,$K$2,IF($F158&lt;&gt;0,$K$2,IF($G158&lt;&gt;0,$K$2,IF($H158&lt;&gt;0,$K$2,IF($I158&lt;&gt;0,$K$2,IF($J158&lt;&gt;0,$K$2,"")))))))</f>
        <v/>
      </c>
      <c r="L158" s="479"/>
    </row>
    <row r="159" spans="1:26" s="82" customFormat="1" ht="18.75" hidden="1" customHeight="1">
      <c r="A159" s="769">
        <v>575</v>
      </c>
      <c r="B159" s="768">
        <v>4800</v>
      </c>
      <c r="C159" s="767" t="s">
        <v>441</v>
      </c>
      <c r="D159" s="766"/>
      <c r="E159" s="765">
        <f>SUM(E160:E167)</f>
        <v>0</v>
      </c>
      <c r="F159" s="765">
        <f>SUM(F160:F167)</f>
        <v>0</v>
      </c>
      <c r="G159" s="764">
        <f>SUM(G160:G167)</f>
        <v>0</v>
      </c>
      <c r="H159" s="763">
        <f>SUM(H160:H167)</f>
        <v>0</v>
      </c>
      <c r="I159" s="762">
        <f>SUM(I160:I167)</f>
        <v>0</v>
      </c>
      <c r="J159" s="761">
        <f>SUM(J160:J167)</f>
        <v>0</v>
      </c>
      <c r="K159" s="3" t="str">
        <f>(IF($E159&lt;&gt;0,$K$2,IF($F159&lt;&gt;0,$K$2,IF($G159&lt;&gt;0,$K$2,IF($H159&lt;&gt;0,$K$2,IF($I159&lt;&gt;0,$K$2,IF($J159&lt;&gt;0,$K$2,"")))))))</f>
        <v/>
      </c>
      <c r="L159" s="479"/>
      <c r="M159" s="1"/>
      <c r="N159" s="1"/>
      <c r="O159" s="1"/>
      <c r="P159" s="1"/>
      <c r="Q159" s="1"/>
      <c r="R159" s="1"/>
      <c r="S159" s="1"/>
      <c r="T159" s="1"/>
      <c r="U159" s="1"/>
      <c r="V159" s="1"/>
      <c r="W159" s="1"/>
      <c r="X159" s="1"/>
      <c r="Y159" s="1"/>
      <c r="Z159" s="1"/>
    </row>
    <row r="160" spans="1:26" ht="18.75" hidden="1" customHeight="1">
      <c r="A160" s="758">
        <v>580</v>
      </c>
      <c r="B160" s="131"/>
      <c r="C160" s="89">
        <v>4810</v>
      </c>
      <c r="D160" s="431" t="s">
        <v>440</v>
      </c>
      <c r="E160" s="760"/>
      <c r="F160" s="590">
        <f>G160+H160+I160+J160</f>
        <v>0</v>
      </c>
      <c r="G160" s="85"/>
      <c r="H160" s="84"/>
      <c r="I160" s="84"/>
      <c r="J160" s="184"/>
      <c r="K160" s="3" t="str">
        <f>(IF($E160&lt;&gt;0,$K$2,IF($F160&lt;&gt;0,$K$2,IF($G160&lt;&gt;0,$K$2,IF($H160&lt;&gt;0,$K$2,IF($I160&lt;&gt;0,$K$2,IF($J160&lt;&gt;0,$K$2,"")))))))</f>
        <v/>
      </c>
      <c r="L160" s="479"/>
    </row>
    <row r="161" spans="1:26" ht="18.75" hidden="1" customHeight="1">
      <c r="A161" s="758">
        <v>585</v>
      </c>
      <c r="B161" s="131"/>
      <c r="C161" s="81">
        <v>4820</v>
      </c>
      <c r="D161" s="242" t="s">
        <v>439</v>
      </c>
      <c r="E161" s="759"/>
      <c r="F161" s="611">
        <f>G161+H161+I161+J161</f>
        <v>0</v>
      </c>
      <c r="G161" s="77"/>
      <c r="H161" s="76"/>
      <c r="I161" s="76"/>
      <c r="J161" s="168"/>
      <c r="K161" s="3" t="str">
        <f>(IF($E161&lt;&gt;0,$K$2,IF($F161&lt;&gt;0,$K$2,IF($G161&lt;&gt;0,$K$2,IF($H161&lt;&gt;0,$K$2,IF($I161&lt;&gt;0,$K$2,IF($J161&lt;&gt;0,$K$2,"")))))))</f>
        <v/>
      </c>
      <c r="L161" s="479"/>
      <c r="M161" s="82"/>
      <c r="N161" s="82"/>
      <c r="O161" s="82"/>
      <c r="P161" s="82"/>
      <c r="Q161" s="82"/>
      <c r="R161" s="82"/>
      <c r="S161" s="82"/>
      <c r="T161" s="82"/>
      <c r="U161" s="82"/>
      <c r="V161" s="82"/>
      <c r="W161" s="82"/>
      <c r="X161" s="82"/>
      <c r="Y161" s="82"/>
      <c r="Z161" s="82"/>
    </row>
    <row r="162" spans="1:26" ht="18.75" hidden="1" customHeight="1">
      <c r="A162" s="758">
        <v>590</v>
      </c>
      <c r="B162" s="131"/>
      <c r="C162" s="81">
        <v>4830</v>
      </c>
      <c r="D162" s="242" t="s">
        <v>438</v>
      </c>
      <c r="E162" s="759"/>
      <c r="F162" s="611">
        <f>G162+H162+I162+J162</f>
        <v>0</v>
      </c>
      <c r="G162" s="77"/>
      <c r="H162" s="76"/>
      <c r="I162" s="76"/>
      <c r="J162" s="168"/>
      <c r="K162" s="3" t="str">
        <f>(IF($E162&lt;&gt;0,$K$2,IF($F162&lt;&gt;0,$K$2,IF($G162&lt;&gt;0,$K$2,IF($H162&lt;&gt;0,$K$2,IF($I162&lt;&gt;0,$K$2,IF($J162&lt;&gt;0,$K$2,"")))))))</f>
        <v/>
      </c>
      <c r="L162" s="479"/>
    </row>
    <row r="163" spans="1:26" ht="18.75" hidden="1" customHeight="1">
      <c r="A163" s="758">
        <v>595</v>
      </c>
      <c r="B163" s="131"/>
      <c r="C163" s="81">
        <v>4840</v>
      </c>
      <c r="D163" s="242" t="s">
        <v>437</v>
      </c>
      <c r="E163" s="759"/>
      <c r="F163" s="611">
        <f>G163+H163+I163+J163</f>
        <v>0</v>
      </c>
      <c r="G163" s="77"/>
      <c r="H163" s="76"/>
      <c r="I163" s="76"/>
      <c r="J163" s="168"/>
      <c r="K163" s="3" t="str">
        <f>(IF($E163&lt;&gt;0,$K$2,IF($F163&lt;&gt;0,$K$2,IF($G163&lt;&gt;0,$K$2,IF($H163&lt;&gt;0,$K$2,IF($I163&lt;&gt;0,$K$2,IF($J163&lt;&gt;0,$K$2,"")))))))</f>
        <v/>
      </c>
      <c r="L163" s="479"/>
    </row>
    <row r="164" spans="1:26" ht="31.5" hidden="1">
      <c r="A164" s="758">
        <v>600</v>
      </c>
      <c r="B164" s="131"/>
      <c r="C164" s="81">
        <v>4850</v>
      </c>
      <c r="D164" s="242" t="s">
        <v>436</v>
      </c>
      <c r="E164" s="759"/>
      <c r="F164" s="611">
        <f>G164+H164+I164+J164</f>
        <v>0</v>
      </c>
      <c r="G164" s="77"/>
      <c r="H164" s="76"/>
      <c r="I164" s="76"/>
      <c r="J164" s="168"/>
      <c r="K164" s="3" t="str">
        <f>(IF($E164&lt;&gt;0,$K$2,IF($F164&lt;&gt;0,$K$2,IF($G164&lt;&gt;0,$K$2,IF($H164&lt;&gt;0,$K$2,IF($I164&lt;&gt;0,$K$2,IF($J164&lt;&gt;0,$K$2,"")))))))</f>
        <v/>
      </c>
      <c r="L164" s="479"/>
    </row>
    <row r="165" spans="1:26" ht="31.5" hidden="1">
      <c r="A165" s="758">
        <v>605</v>
      </c>
      <c r="B165" s="131"/>
      <c r="C165" s="81">
        <v>4860</v>
      </c>
      <c r="D165" s="242" t="s">
        <v>435</v>
      </c>
      <c r="E165" s="759"/>
      <c r="F165" s="611">
        <f>G165+H165+I165+J165</f>
        <v>0</v>
      </c>
      <c r="G165" s="77"/>
      <c r="H165" s="76"/>
      <c r="I165" s="76"/>
      <c r="J165" s="168"/>
      <c r="K165" s="3" t="str">
        <f>(IF($E165&lt;&gt;0,$K$2,IF($F165&lt;&gt;0,$K$2,IF($G165&lt;&gt;0,$K$2,IF($H165&lt;&gt;0,$K$2,IF($I165&lt;&gt;0,$K$2,IF($J165&lt;&gt;0,$K$2,"")))))))</f>
        <v/>
      </c>
      <c r="L165" s="479"/>
    </row>
    <row r="166" spans="1:26" ht="31.5" hidden="1">
      <c r="A166" s="758">
        <v>610</v>
      </c>
      <c r="B166" s="131"/>
      <c r="C166" s="81">
        <v>4870</v>
      </c>
      <c r="D166" s="242" t="s">
        <v>434</v>
      </c>
      <c r="E166" s="759"/>
      <c r="F166" s="611">
        <f>G166+H166+I166+J166</f>
        <v>0</v>
      </c>
      <c r="G166" s="77"/>
      <c r="H166" s="76"/>
      <c r="I166" s="76"/>
      <c r="J166" s="168"/>
      <c r="K166" s="3" t="str">
        <f>(IF($E166&lt;&gt;0,$K$2,IF($F166&lt;&gt;0,$K$2,IF($G166&lt;&gt;0,$K$2,IF($H166&lt;&gt;0,$K$2,IF($I166&lt;&gt;0,$K$2,IF($J166&lt;&gt;0,$K$2,"")))))))</f>
        <v/>
      </c>
      <c r="L166" s="479"/>
    </row>
    <row r="167" spans="1:26" ht="31.5" hidden="1">
      <c r="A167" s="758">
        <v>615</v>
      </c>
      <c r="B167" s="757"/>
      <c r="C167" s="160">
        <v>4880</v>
      </c>
      <c r="D167" s="756" t="s">
        <v>433</v>
      </c>
      <c r="E167" s="755"/>
      <c r="F167" s="603">
        <f>G167+H167+I167+J167</f>
        <v>0</v>
      </c>
      <c r="G167" s="101"/>
      <c r="H167" s="157"/>
      <c r="I167" s="157"/>
      <c r="J167" s="156"/>
      <c r="K167" s="3" t="str">
        <f>(IF($E167&lt;&gt;0,$K$2,IF($F167&lt;&gt;0,$K$2,IF($G167&lt;&gt;0,$K$2,IF($H167&lt;&gt;0,$K$2,IF($I167&lt;&gt;0,$K$2,IF($J167&lt;&gt;0,$K$2,"")))))))</f>
        <v/>
      </c>
      <c r="L167" s="479"/>
    </row>
    <row r="168" spans="1:26" s="745" customFormat="1" ht="20.25" customHeight="1" thickBot="1">
      <c r="A168" s="754">
        <v>620</v>
      </c>
      <c r="B168" s="753" t="s">
        <v>11</v>
      </c>
      <c r="C168" s="752" t="s">
        <v>10</v>
      </c>
      <c r="D168" s="751" t="s">
        <v>432</v>
      </c>
      <c r="E168" s="750">
        <f>SUM(E22,E28,E33,E39,E47,E52,E58,E61,E64,E65,E72,E73,E74,E75,E90,E93,E94,E108,E112,E120,E124,E136,E137,E138,E141,E150,E159)</f>
        <v>0</v>
      </c>
      <c r="F168" s="750">
        <f>SUM(F22,F28,F33,F39,F47,F52,F58,F61,F64,F65,F72,F73,F74,F75,F90,F93,F94,F108,F112,F120,F124,F136,F137,F138,F141,F150,F159)</f>
        <v>0</v>
      </c>
      <c r="G168" s="749">
        <f>SUM(G22,G28,G33,G39,G47,G52,G58,G61,G64,G65,G72,G73,G74,G75,G90,G93,G94,G108,G112,G120,G124,G136,G137,G138,G141,G150,G159)</f>
        <v>0</v>
      </c>
      <c r="H168" s="748">
        <f>SUM(H22,H28,H33,H39,H47,H52,H58,H61,H64,H65,H72,H73,H74,H75,H90,H93,H94,H108,H112,H120,H124,H136,H137,H138,H141,H150,H159)</f>
        <v>0</v>
      </c>
      <c r="I168" s="748">
        <f>SUM(I22,I28,I33,I39,I47,I52,I58,I61,I64,I65,I72,I73,I74,I75,I90,I93,I94,I108,I112,I120,I124,I136,I137,I138,I141,I150,I159)</f>
        <v>0</v>
      </c>
      <c r="J168" s="747">
        <f>SUM(J22,J28,J33,J39,J47,J52,J58,J61,J64,J65,J72,J73,J74,J75,J90,J93,J94,J108,J112,J120,J124,J136,J137,J138,J141,J150,J159)</f>
        <v>0</v>
      </c>
      <c r="K168" s="3">
        <v>1</v>
      </c>
      <c r="L168" s="479"/>
      <c r="M168" s="746"/>
      <c r="N168" s="746"/>
      <c r="O168" s="746"/>
      <c r="P168" s="746"/>
      <c r="Q168" s="746"/>
      <c r="R168" s="746"/>
      <c r="S168" s="746"/>
      <c r="T168" s="746"/>
      <c r="U168" s="746"/>
      <c r="V168" s="746"/>
      <c r="W168" s="746"/>
      <c r="X168" s="746"/>
      <c r="Y168" s="746"/>
      <c r="Z168" s="746"/>
    </row>
    <row r="169" spans="1:26" s="700" customFormat="1" ht="9" customHeight="1" thickTop="1">
      <c r="A169" s="736"/>
      <c r="B169" s="540"/>
      <c r="C169" s="744"/>
      <c r="D169" s="743"/>
      <c r="E169" s="550"/>
      <c r="F169" s="550"/>
      <c r="G169" s="36"/>
      <c r="H169" s="36"/>
      <c r="I169" s="36"/>
      <c r="J169" s="36"/>
      <c r="K169" s="3">
        <v>1</v>
      </c>
      <c r="L169" s="6"/>
      <c r="M169" s="1"/>
      <c r="N169" s="1"/>
      <c r="O169" s="1"/>
      <c r="P169" s="1"/>
      <c r="Q169" s="1"/>
      <c r="R169" s="1"/>
      <c r="S169" s="1"/>
      <c r="T169" s="1"/>
      <c r="U169" s="1"/>
      <c r="V169" s="1"/>
      <c r="W169" s="1"/>
      <c r="X169" s="1"/>
      <c r="Y169" s="1"/>
      <c r="Z169" s="1"/>
    </row>
    <row r="170" spans="1:26" s="700" customFormat="1" ht="7.5" customHeight="1">
      <c r="A170" s="736"/>
      <c r="B170" s="540"/>
      <c r="C170" s="744"/>
      <c r="D170" s="743"/>
      <c r="E170" s="550"/>
      <c r="F170" s="550"/>
      <c r="G170" s="36"/>
      <c r="H170" s="36"/>
      <c r="I170" s="36"/>
      <c r="J170" s="36"/>
      <c r="K170" s="3">
        <v>1</v>
      </c>
      <c r="L170" s="6"/>
    </row>
    <row r="171" spans="1:26" s="700" customFormat="1">
      <c r="A171" s="736"/>
      <c r="B171" s="742"/>
      <c r="C171" s="742"/>
      <c r="D171" s="741"/>
      <c r="E171" s="740"/>
      <c r="F171" s="740"/>
      <c r="G171" s="739"/>
      <c r="H171" s="739"/>
      <c r="I171" s="739"/>
      <c r="J171" s="739"/>
      <c r="K171" s="3">
        <v>1</v>
      </c>
      <c r="L171" s="6"/>
    </row>
    <row r="172" spans="1:26" s="700" customFormat="1">
      <c r="A172" s="736"/>
      <c r="B172" s="18"/>
      <c r="C172" s="19"/>
      <c r="D172" s="311"/>
      <c r="E172" s="733"/>
      <c r="F172" s="733"/>
      <c r="G172" s="310"/>
      <c r="H172" s="310"/>
      <c r="I172" s="310"/>
      <c r="J172" s="310"/>
      <c r="K172" s="3">
        <v>1</v>
      </c>
      <c r="L172" s="475"/>
    </row>
    <row r="173" spans="1:26" s="700" customFormat="1" ht="20.25" customHeight="1">
      <c r="A173" s="736"/>
      <c r="B173" s="332" t="str">
        <f>$B$7</f>
        <v>ОТЧЕТНИ ДАННИ ПО ЕБК ЗА СМЕТКИТЕ ЗА ЧУЖДИ СРЕДСТВА</v>
      </c>
      <c r="C173" s="331"/>
      <c r="D173" s="331"/>
      <c r="E173" s="733"/>
      <c r="F173" s="733"/>
      <c r="G173" s="310"/>
      <c r="H173" s="310"/>
      <c r="I173" s="310"/>
      <c r="J173" s="330"/>
      <c r="K173" s="3">
        <v>1</v>
      </c>
      <c r="L173" s="475"/>
    </row>
    <row r="174" spans="1:26" s="700" customFormat="1" ht="18.75" customHeight="1">
      <c r="A174" s="736"/>
      <c r="B174" s="18"/>
      <c r="C174" s="19"/>
      <c r="D174" s="311"/>
      <c r="E174" s="329" t="s">
        <v>171</v>
      </c>
      <c r="F174" s="329" t="s">
        <v>170</v>
      </c>
      <c r="G174" s="310"/>
      <c r="H174" s="310"/>
      <c r="I174" s="310"/>
      <c r="J174" s="310"/>
      <c r="K174" s="3">
        <v>1</v>
      </c>
      <c r="L174" s="475"/>
    </row>
    <row r="175" spans="1:26" s="700" customFormat="1" ht="27" customHeight="1">
      <c r="A175" s="736"/>
      <c r="B175" s="328" t="str">
        <f>$B$9</f>
        <v>КОМИСИЯ ЗА ФИНАНСОВ НАДЗОР</v>
      </c>
      <c r="C175" s="327"/>
      <c r="D175" s="326"/>
      <c r="E175" s="325">
        <f>$E$9</f>
        <v>42736</v>
      </c>
      <c r="F175" s="536">
        <f>$F$9</f>
        <v>42947</v>
      </c>
      <c r="G175" s="310"/>
      <c r="H175" s="310"/>
      <c r="I175" s="310"/>
      <c r="J175" s="310"/>
      <c r="K175" s="3">
        <v>1</v>
      </c>
      <c r="L175" s="475"/>
    </row>
    <row r="176" spans="1:26" s="700" customFormat="1">
      <c r="A176" s="736"/>
      <c r="B176" s="323" t="str">
        <f>$B$10</f>
        <v xml:space="preserve">                                                            (наименование на разпоредителя с бюджет)</v>
      </c>
      <c r="C176" s="18"/>
      <c r="D176" s="41"/>
      <c r="E176" s="530"/>
      <c r="F176" s="530"/>
      <c r="G176" s="310"/>
      <c r="H176" s="310"/>
      <c r="I176" s="310"/>
      <c r="J176" s="310"/>
      <c r="K176" s="3">
        <v>1</v>
      </c>
      <c r="L176" s="475"/>
    </row>
    <row r="177" spans="1:26" s="700" customFormat="1" ht="5.25" customHeight="1">
      <c r="A177" s="736"/>
      <c r="B177" s="323"/>
      <c r="C177" s="18"/>
      <c r="D177" s="41"/>
      <c r="E177" s="323"/>
      <c r="F177" s="18"/>
      <c r="G177" s="310"/>
      <c r="H177" s="310"/>
      <c r="I177" s="310"/>
      <c r="J177" s="310"/>
      <c r="K177" s="3">
        <v>1</v>
      </c>
      <c r="L177" s="475"/>
    </row>
    <row r="178" spans="1:26" s="700" customFormat="1" ht="27" customHeight="1">
      <c r="A178" s="708"/>
      <c r="B178" s="322" t="str">
        <f>$B$12</f>
        <v>Комисия за финансов надзор</v>
      </c>
      <c r="C178" s="321"/>
      <c r="D178" s="320"/>
      <c r="E178" s="535" t="s">
        <v>169</v>
      </c>
      <c r="F178" s="318" t="str">
        <f>$F$12</f>
        <v>4700</v>
      </c>
      <c r="G178" s="310"/>
      <c r="H178" s="310"/>
      <c r="I178" s="310"/>
      <c r="J178" s="310"/>
      <c r="K178" s="3">
        <v>1</v>
      </c>
      <c r="L178" s="475"/>
    </row>
    <row r="179" spans="1:26" s="700" customFormat="1">
      <c r="A179" s="736"/>
      <c r="B179" s="534" t="str">
        <f>$B$13</f>
        <v xml:space="preserve">                                             (наименование на първостепенния разпоредител с бюджет)</v>
      </c>
      <c r="C179" s="18"/>
      <c r="D179" s="41"/>
      <c r="E179" s="738"/>
      <c r="F179" s="531"/>
      <c r="G179" s="530"/>
      <c r="H179" s="310"/>
      <c r="I179" s="310"/>
      <c r="J179" s="310"/>
      <c r="K179" s="3">
        <v>1</v>
      </c>
      <c r="L179" s="475"/>
    </row>
    <row r="180" spans="1:26" s="700" customFormat="1" ht="21.75" customHeight="1">
      <c r="A180" s="708"/>
      <c r="B180" s="316"/>
      <c r="C180" s="310"/>
      <c r="D180" s="737" t="s">
        <v>168</v>
      </c>
      <c r="E180" s="314">
        <f>$E$15</f>
        <v>33</v>
      </c>
      <c r="F180" s="313" t="str">
        <f>$F$15</f>
        <v>Чужди средства</v>
      </c>
      <c r="G180" s="530"/>
      <c r="H180" s="312"/>
      <c r="I180" s="310"/>
      <c r="J180" s="312"/>
      <c r="K180" s="3">
        <v>1</v>
      </c>
      <c r="L180" s="475"/>
    </row>
    <row r="181" spans="1:26" s="700" customFormat="1" ht="16.5" thickBot="1">
      <c r="A181" s="736"/>
      <c r="B181" s="735"/>
      <c r="C181" s="735"/>
      <c r="D181" s="734"/>
      <c r="E181" s="733"/>
      <c r="F181" s="732"/>
      <c r="G181" s="309"/>
      <c r="H181" s="309"/>
      <c r="I181" s="309"/>
      <c r="J181" s="308" t="s">
        <v>167</v>
      </c>
      <c r="K181" s="3">
        <v>1</v>
      </c>
      <c r="L181" s="475"/>
    </row>
    <row r="182" spans="1:26" s="722" customFormat="1" ht="21.75" customHeight="1">
      <c r="A182" s="731"/>
      <c r="B182" s="730"/>
      <c r="C182" s="729"/>
      <c r="D182" s="728" t="s">
        <v>431</v>
      </c>
      <c r="E182" s="727" t="s">
        <v>165</v>
      </c>
      <c r="F182" s="726" t="s">
        <v>164</v>
      </c>
      <c r="G182" s="724"/>
      <c r="H182" s="725"/>
      <c r="I182" s="724"/>
      <c r="J182" s="723"/>
      <c r="K182" s="3">
        <v>1</v>
      </c>
      <c r="L182" s="496"/>
    </row>
    <row r="183" spans="1:26" s="700" customFormat="1" ht="48" thickBot="1">
      <c r="A183" s="708"/>
      <c r="B183" s="721" t="s">
        <v>163</v>
      </c>
      <c r="C183" s="720" t="s">
        <v>162</v>
      </c>
      <c r="D183" s="719" t="s">
        <v>161</v>
      </c>
      <c r="E183" s="718">
        <f>$C$3</f>
        <v>2017</v>
      </c>
      <c r="F183" s="717" t="s">
        <v>160</v>
      </c>
      <c r="G183" s="716" t="s">
        <v>159</v>
      </c>
      <c r="H183" s="715" t="s">
        <v>158</v>
      </c>
      <c r="I183" s="714" t="s">
        <v>157</v>
      </c>
      <c r="J183" s="713" t="s">
        <v>156</v>
      </c>
      <c r="K183" s="3">
        <v>1</v>
      </c>
      <c r="L183" s="475"/>
    </row>
    <row r="184" spans="1:26" s="700" customFormat="1" ht="18.75">
      <c r="A184" s="708"/>
      <c r="B184" s="712"/>
      <c r="C184" s="711"/>
      <c r="D184" s="710" t="s">
        <v>430</v>
      </c>
      <c r="E184" s="709" t="s">
        <v>154</v>
      </c>
      <c r="F184" s="709" t="s">
        <v>153</v>
      </c>
      <c r="G184" s="450" t="s">
        <v>152</v>
      </c>
      <c r="H184" s="449" t="s">
        <v>151</v>
      </c>
      <c r="I184" s="449" t="s">
        <v>150</v>
      </c>
      <c r="J184" s="448" t="s">
        <v>149</v>
      </c>
      <c r="K184" s="3">
        <v>1</v>
      </c>
      <c r="L184" s="475"/>
    </row>
    <row r="185" spans="1:26" s="700" customFormat="1" ht="15" customHeight="1">
      <c r="A185" s="708"/>
      <c r="B185" s="707"/>
      <c r="C185" s="706"/>
      <c r="D185" s="705"/>
      <c r="E185" s="704"/>
      <c r="F185" s="704"/>
      <c r="G185" s="703"/>
      <c r="H185" s="703"/>
      <c r="I185" s="703"/>
      <c r="J185" s="702"/>
      <c r="K185" s="3">
        <v>1</v>
      </c>
      <c r="L185" s="475"/>
    </row>
    <row r="186" spans="1:26" s="82" customFormat="1" ht="18" hidden="1" customHeight="1">
      <c r="A186" s="189">
        <v>5</v>
      </c>
      <c r="B186" s="617">
        <v>100</v>
      </c>
      <c r="C186" s="701" t="s">
        <v>429</v>
      </c>
      <c r="D186" s="625"/>
      <c r="E186" s="697">
        <f>SUMIF($B$603:$B$12272,$B186,E$603:E$12272)</f>
        <v>0</v>
      </c>
      <c r="F186" s="696">
        <f>SUMIF($B$603:$B$12272,$B186,F$603:F$12272)</f>
        <v>0</v>
      </c>
      <c r="G186" s="595">
        <f>SUMIF($B$603:$B$12272,$B186,G$603:G$12272)</f>
        <v>0</v>
      </c>
      <c r="H186" s="594">
        <f>SUMIF($B$603:$B$12272,$B186,H$603:H$12272)</f>
        <v>0</v>
      </c>
      <c r="I186" s="594">
        <f>SUMIF($B$603:$B$12272,$B186,I$603:I$12272)</f>
        <v>0</v>
      </c>
      <c r="J186" s="593">
        <f>SUMIF($B$603:$B$12272,$B186,J$603:J$12272)</f>
        <v>0</v>
      </c>
      <c r="K186" s="3" t="str">
        <f>(IF($E186&lt;&gt;0,$K$2,IF($F186&lt;&gt;0,$K$2,IF($G186&lt;&gt;0,$K$2,IF($H186&lt;&gt;0,$K$2,IF($I186&lt;&gt;0,$K$2,IF($J186&lt;&gt;0,$K$2,"")))))))</f>
        <v/>
      </c>
      <c r="L186" s="482"/>
      <c r="M186" s="700"/>
      <c r="N186" s="700"/>
      <c r="O186" s="700"/>
      <c r="P186" s="700"/>
      <c r="Q186" s="700"/>
      <c r="R186" s="700"/>
      <c r="S186" s="700"/>
      <c r="T186" s="700"/>
      <c r="U186" s="700"/>
      <c r="V186" s="700"/>
      <c r="W186" s="700"/>
      <c r="X186" s="700"/>
      <c r="Y186" s="700"/>
      <c r="Z186" s="700"/>
    </row>
    <row r="187" spans="1:26" ht="18.75" hidden="1" customHeight="1">
      <c r="A187" s="32">
        <v>10</v>
      </c>
      <c r="B187" s="678"/>
      <c r="C187" s="616">
        <v>101</v>
      </c>
      <c r="D187" s="628" t="s">
        <v>428</v>
      </c>
      <c r="E187" s="590">
        <f>SUMIF($C$603:$C$12272,$C187,E$603:E$12272)</f>
        <v>0</v>
      </c>
      <c r="F187" s="589">
        <f>SUMIF($C$603:$C$12272,$C187,F$603:F$12272)</f>
        <v>0</v>
      </c>
      <c r="G187" s="588">
        <f>SUMIF($C$603:$C$12272,$C187,G$603:G$12272)</f>
        <v>0</v>
      </c>
      <c r="H187" s="587">
        <f>SUMIF($C$603:$C$12272,$C187,H$603:H$12272)</f>
        <v>0</v>
      </c>
      <c r="I187" s="587">
        <f>SUMIF($C$603:$C$12272,$C187,I$603:I$12272)</f>
        <v>0</v>
      </c>
      <c r="J187" s="586">
        <f>SUMIF($C$603:$C$12272,$C187,J$603:J$12272)</f>
        <v>0</v>
      </c>
      <c r="K187" s="3" t="str">
        <f>(IF($E187&lt;&gt;0,$K$2,IF($F187&lt;&gt;0,$K$2,IF($G187&lt;&gt;0,$K$2,IF($H187&lt;&gt;0,$K$2,IF($I187&lt;&gt;0,$K$2,IF($J187&lt;&gt;0,$K$2,"")))))))</f>
        <v/>
      </c>
      <c r="L187" s="482" t="s">
        <v>272</v>
      </c>
      <c r="M187" s="700"/>
      <c r="N187" s="700"/>
      <c r="O187" s="700"/>
      <c r="P187" s="700"/>
      <c r="Q187" s="700"/>
      <c r="R187" s="700"/>
      <c r="S187" s="700"/>
      <c r="T187" s="700"/>
      <c r="U187" s="700"/>
      <c r="V187" s="700"/>
      <c r="W187" s="700"/>
      <c r="X187" s="700"/>
      <c r="Y187" s="700"/>
      <c r="Z187" s="700"/>
    </row>
    <row r="188" spans="1:26" ht="18.75" hidden="1" customHeight="1">
      <c r="A188" s="32">
        <v>15</v>
      </c>
      <c r="B188" s="678"/>
      <c r="C188" s="605">
        <v>102</v>
      </c>
      <c r="D188" s="670" t="s">
        <v>427</v>
      </c>
      <c r="E188" s="603">
        <f>SUMIF($C$603:$C$12272,$C188,E$603:E$12272)</f>
        <v>0</v>
      </c>
      <c r="F188" s="602">
        <f>SUMIF($C$603:$C$12272,$C188,F$603:F$12272)</f>
        <v>0</v>
      </c>
      <c r="G188" s="601">
        <f>SUMIF($C$603:$C$12272,$C188,G$603:G$12272)</f>
        <v>0</v>
      </c>
      <c r="H188" s="600">
        <f>SUMIF($C$603:$C$12272,$C188,H$603:H$12272)</f>
        <v>0</v>
      </c>
      <c r="I188" s="600">
        <f>SUMIF($C$603:$C$12272,$C188,I$603:I$12272)</f>
        <v>0</v>
      </c>
      <c r="J188" s="599">
        <f>SUMIF($C$603:$C$12272,$C188,J$603:J$12272)</f>
        <v>0</v>
      </c>
      <c r="K188" s="3" t="str">
        <f>(IF($E188&lt;&gt;0,$K$2,IF($F188&lt;&gt;0,$K$2,IF($G188&lt;&gt;0,$K$2,IF($H188&lt;&gt;0,$K$2,IF($I188&lt;&gt;0,$K$2,IF($J188&lt;&gt;0,$K$2,"")))))))</f>
        <v/>
      </c>
      <c r="L188" s="482" t="s">
        <v>311</v>
      </c>
      <c r="M188" s="82"/>
      <c r="N188" s="82"/>
      <c r="O188" s="82"/>
      <c r="P188" s="82"/>
      <c r="Q188" s="82"/>
      <c r="R188" s="82"/>
      <c r="S188" s="82"/>
      <c r="T188" s="82"/>
      <c r="U188" s="82"/>
      <c r="V188" s="82"/>
      <c r="W188" s="82"/>
      <c r="X188" s="82"/>
      <c r="Y188" s="82"/>
      <c r="Z188" s="82"/>
    </row>
    <row r="189" spans="1:26" s="82" customFormat="1" ht="18" hidden="1" customHeight="1">
      <c r="A189" s="189">
        <v>35</v>
      </c>
      <c r="B189" s="617">
        <v>200</v>
      </c>
      <c r="C189" s="685" t="s">
        <v>426</v>
      </c>
      <c r="D189" s="685"/>
      <c r="E189" s="697">
        <f>SUMIF($B$603:$B$12272,$B189,E$603:E$12272)</f>
        <v>0</v>
      </c>
      <c r="F189" s="696">
        <f>SUMIF($B$603:$B$12272,$B189,F$603:F$12272)</f>
        <v>0</v>
      </c>
      <c r="G189" s="595">
        <f>SUMIF($B$603:$B$12272,$B189,G$603:G$12272)</f>
        <v>0</v>
      </c>
      <c r="H189" s="594">
        <f>SUMIF($B$603:$B$12272,$B189,H$603:H$12272)</f>
        <v>0</v>
      </c>
      <c r="I189" s="594">
        <f>SUMIF($B$603:$B$12272,$B189,I$603:I$12272)</f>
        <v>0</v>
      </c>
      <c r="J189" s="593">
        <f>SUMIF($B$603:$B$12272,$B189,J$603:J$12272)</f>
        <v>0</v>
      </c>
      <c r="K189" s="3" t="str">
        <f>(IF($E189&lt;&gt;0,$K$2,IF($F189&lt;&gt;0,$K$2,IF($G189&lt;&gt;0,$K$2,IF($H189&lt;&gt;0,$K$2,IF($I189&lt;&gt;0,$K$2,IF($J189&lt;&gt;0,$K$2,"")))))))</f>
        <v/>
      </c>
      <c r="L189" s="482" t="s">
        <v>310</v>
      </c>
      <c r="M189" s="1"/>
      <c r="N189" s="1"/>
      <c r="O189" s="1"/>
      <c r="P189" s="1"/>
      <c r="Q189" s="1"/>
      <c r="R189" s="1"/>
      <c r="S189" s="1"/>
      <c r="T189" s="1"/>
      <c r="U189" s="1"/>
      <c r="V189" s="1"/>
      <c r="W189" s="1"/>
      <c r="X189" s="1"/>
      <c r="Y189" s="1"/>
      <c r="Z189" s="1"/>
    </row>
    <row r="190" spans="1:26" ht="18" hidden="1" customHeight="1">
      <c r="A190" s="32">
        <v>40</v>
      </c>
      <c r="B190" s="631"/>
      <c r="C190" s="616">
        <v>201</v>
      </c>
      <c r="D190" s="628" t="s">
        <v>425</v>
      </c>
      <c r="E190" s="590">
        <f>SUMIF($C$603:$C$12272,$C190,E$603:E$12272)</f>
        <v>0</v>
      </c>
      <c r="F190" s="589">
        <f>SUMIF($C$603:$C$12272,$C190,F$603:F$12272)</f>
        <v>0</v>
      </c>
      <c r="G190" s="588">
        <f>SUMIF($C$603:$C$12272,$C190,G$603:G$12272)</f>
        <v>0</v>
      </c>
      <c r="H190" s="587">
        <f>SUMIF($C$603:$C$12272,$C190,H$603:H$12272)</f>
        <v>0</v>
      </c>
      <c r="I190" s="587">
        <f>SUMIF($C$603:$C$12272,$C190,I$603:I$12272)</f>
        <v>0</v>
      </c>
      <c r="J190" s="586">
        <f>SUMIF($C$603:$C$12272,$C190,J$603:J$12272)</f>
        <v>0</v>
      </c>
      <c r="K190" s="3" t="str">
        <f>(IF($E190&lt;&gt;0,$K$2,IF($F190&lt;&gt;0,$K$2,IF($G190&lt;&gt;0,$K$2,IF($H190&lt;&gt;0,$K$2,IF($I190&lt;&gt;0,$K$2,IF($J190&lt;&gt;0,$K$2,"")))))))</f>
        <v/>
      </c>
      <c r="L190" s="482" t="s">
        <v>269</v>
      </c>
    </row>
    <row r="191" spans="1:26" ht="18" hidden="1" customHeight="1">
      <c r="A191" s="32">
        <v>45</v>
      </c>
      <c r="B191" s="576"/>
      <c r="C191" s="613">
        <v>202</v>
      </c>
      <c r="D191" s="614" t="s">
        <v>424</v>
      </c>
      <c r="E191" s="611">
        <f>SUMIF($C$603:$C$12272,$C191,E$603:E$12272)</f>
        <v>0</v>
      </c>
      <c r="F191" s="610">
        <f>SUMIF($C$603:$C$12272,$C191,F$603:F$12272)</f>
        <v>0</v>
      </c>
      <c r="G191" s="609">
        <f>SUMIF($C$603:$C$12272,$C191,G$603:G$12272)</f>
        <v>0</v>
      </c>
      <c r="H191" s="608">
        <f>SUMIF($C$603:$C$12272,$C191,H$603:H$12272)</f>
        <v>0</v>
      </c>
      <c r="I191" s="608">
        <f>SUMIF($C$603:$C$12272,$C191,I$603:I$12272)</f>
        <v>0</v>
      </c>
      <c r="J191" s="607">
        <f>SUMIF($C$603:$C$12272,$C191,J$603:J$12272)</f>
        <v>0</v>
      </c>
      <c r="K191" s="3" t="str">
        <f>(IF($E191&lt;&gt;0,$K$2,IF($F191&lt;&gt;0,$K$2,IF($G191&lt;&gt;0,$K$2,IF($H191&lt;&gt;0,$K$2,IF($I191&lt;&gt;0,$K$2,IF($J191&lt;&gt;0,$K$2,"")))))))</f>
        <v/>
      </c>
      <c r="L191" s="482" t="s">
        <v>257</v>
      </c>
      <c r="M191" s="82"/>
      <c r="N191" s="82"/>
      <c r="O191" s="82"/>
      <c r="P191" s="82"/>
      <c r="Q191" s="82"/>
      <c r="R191" s="82"/>
      <c r="S191" s="82"/>
      <c r="T191" s="82"/>
      <c r="U191" s="82"/>
      <c r="V191" s="82"/>
      <c r="W191" s="82"/>
      <c r="X191" s="82"/>
      <c r="Y191" s="82"/>
      <c r="Z191" s="82"/>
    </row>
    <row r="192" spans="1:26" ht="31.5" hidden="1">
      <c r="A192" s="32">
        <v>50</v>
      </c>
      <c r="B192" s="699"/>
      <c r="C192" s="613">
        <v>205</v>
      </c>
      <c r="D192" s="614" t="s">
        <v>423</v>
      </c>
      <c r="E192" s="611">
        <f>SUMIF($C$603:$C$12272,$C192,E$603:E$12272)</f>
        <v>0</v>
      </c>
      <c r="F192" s="610">
        <f>SUMIF($C$603:$C$12272,$C192,F$603:F$12272)</f>
        <v>0</v>
      </c>
      <c r="G192" s="609">
        <f>SUMIF($C$603:$C$12272,$C192,G$603:G$12272)</f>
        <v>0</v>
      </c>
      <c r="H192" s="608">
        <f>SUMIF($C$603:$C$12272,$C192,H$603:H$12272)</f>
        <v>0</v>
      </c>
      <c r="I192" s="608">
        <f>SUMIF($C$603:$C$12272,$C192,I$603:I$12272)</f>
        <v>0</v>
      </c>
      <c r="J192" s="607">
        <f>SUMIF($C$603:$C$12272,$C192,J$603:J$12272)</f>
        <v>0</v>
      </c>
      <c r="K192" s="3" t="str">
        <f>(IF($E192&lt;&gt;0,$K$2,IF($F192&lt;&gt;0,$K$2,IF($G192&lt;&gt;0,$K$2,IF($H192&lt;&gt;0,$K$2,IF($I192&lt;&gt;0,$K$2,IF($J192&lt;&gt;0,$K$2,"")))))))</f>
        <v/>
      </c>
      <c r="L192" s="482" t="s">
        <v>249</v>
      </c>
    </row>
    <row r="193" spans="1:26" ht="18" hidden="1" customHeight="1">
      <c r="A193" s="32">
        <v>55</v>
      </c>
      <c r="B193" s="699"/>
      <c r="C193" s="613">
        <v>208</v>
      </c>
      <c r="D193" s="672" t="s">
        <v>422</v>
      </c>
      <c r="E193" s="611">
        <f>SUMIF($C$603:$C$12272,$C193,E$603:E$12272)</f>
        <v>0</v>
      </c>
      <c r="F193" s="610">
        <f>SUMIF($C$603:$C$12272,$C193,F$603:F$12272)</f>
        <v>0</v>
      </c>
      <c r="G193" s="609">
        <f>SUMIF($C$603:$C$12272,$C193,G$603:G$12272)</f>
        <v>0</v>
      </c>
      <c r="H193" s="608">
        <f>SUMIF($C$603:$C$12272,$C193,H$603:H$12272)</f>
        <v>0</v>
      </c>
      <c r="I193" s="608">
        <f>SUMIF($C$603:$C$12272,$C193,I$603:I$12272)</f>
        <v>0</v>
      </c>
      <c r="J193" s="607">
        <f>SUMIF($C$603:$C$12272,$C193,J$603:J$12272)</f>
        <v>0</v>
      </c>
      <c r="K193" s="3" t="str">
        <f>(IF($E193&lt;&gt;0,$K$2,IF($F193&lt;&gt;0,$K$2,IF($G193&lt;&gt;0,$K$2,IF($H193&lt;&gt;0,$K$2,IF($I193&lt;&gt;0,$K$2,IF($J193&lt;&gt;0,$K$2,"")))))))</f>
        <v/>
      </c>
      <c r="L193" s="482" t="s">
        <v>278</v>
      </c>
    </row>
    <row r="194" spans="1:26" ht="18" hidden="1" customHeight="1">
      <c r="A194" s="32">
        <v>60</v>
      </c>
      <c r="B194" s="631"/>
      <c r="C194" s="605">
        <v>209</v>
      </c>
      <c r="D194" s="623" t="s">
        <v>421</v>
      </c>
      <c r="E194" s="603">
        <f>SUMIF($C$603:$C$12272,$C194,E$603:E$12272)</f>
        <v>0</v>
      </c>
      <c r="F194" s="602">
        <f>SUMIF($C$603:$C$12272,$C194,F$603:F$12272)</f>
        <v>0</v>
      </c>
      <c r="G194" s="601">
        <f>SUMIF($C$603:$C$12272,$C194,G$603:G$12272)</f>
        <v>0</v>
      </c>
      <c r="H194" s="600">
        <f>SUMIF($C$603:$C$12272,$C194,H$603:H$12272)</f>
        <v>0</v>
      </c>
      <c r="I194" s="600">
        <f>SUMIF($C$603:$C$12272,$C194,I$603:I$12272)</f>
        <v>0</v>
      </c>
      <c r="J194" s="599">
        <f>SUMIF($C$603:$C$12272,$C194,J$603:J$12272)</f>
        <v>0</v>
      </c>
      <c r="K194" s="3" t="str">
        <f>(IF($E194&lt;&gt;0,$K$2,IF($F194&lt;&gt;0,$K$2,IF($G194&lt;&gt;0,$K$2,IF($H194&lt;&gt;0,$K$2,IF($I194&lt;&gt;0,$K$2,IF($J194&lt;&gt;0,$K$2,"")))))))</f>
        <v/>
      </c>
      <c r="L194" s="482" t="s">
        <v>275</v>
      </c>
    </row>
    <row r="195" spans="1:26" s="82" customFormat="1" ht="18.75" hidden="1" customHeight="1">
      <c r="A195" s="189">
        <v>65</v>
      </c>
      <c r="B195" s="617">
        <v>500</v>
      </c>
      <c r="C195" s="698" t="s">
        <v>420</v>
      </c>
      <c r="D195" s="698"/>
      <c r="E195" s="697">
        <f>SUMIF($B$603:$B$12272,$B195,E$603:E$12272)</f>
        <v>0</v>
      </c>
      <c r="F195" s="696">
        <f>SUMIF($B$603:$B$12272,$B195,F$603:F$12272)</f>
        <v>0</v>
      </c>
      <c r="G195" s="595">
        <f>SUMIF($B$603:$B$12272,$B195,G$603:G$12272)</f>
        <v>0</v>
      </c>
      <c r="H195" s="594">
        <f>SUMIF($B$603:$B$12272,$B195,H$603:H$12272)</f>
        <v>0</v>
      </c>
      <c r="I195" s="594">
        <f>SUMIF($B$603:$B$12272,$B195,I$603:I$12272)</f>
        <v>0</v>
      </c>
      <c r="J195" s="593">
        <f>SUMIF($B$603:$B$12272,$B195,J$603:J$12272)</f>
        <v>0</v>
      </c>
      <c r="K195" s="3" t="str">
        <f>(IF($E195&lt;&gt;0,$K$2,IF($F195&lt;&gt;0,$K$2,IF($G195&lt;&gt;0,$K$2,IF($H195&lt;&gt;0,$K$2,IF($I195&lt;&gt;0,$K$2,IF($J195&lt;&gt;0,$K$2,"")))))))</f>
        <v/>
      </c>
      <c r="L195" s="482" t="s">
        <v>251</v>
      </c>
      <c r="M195" s="1"/>
      <c r="N195" s="1"/>
      <c r="O195" s="1"/>
      <c r="P195" s="1"/>
      <c r="Q195" s="1"/>
      <c r="R195" s="1"/>
      <c r="S195" s="1"/>
      <c r="T195" s="1"/>
      <c r="U195" s="1"/>
      <c r="V195" s="1"/>
      <c r="W195" s="1"/>
      <c r="X195" s="1"/>
      <c r="Y195" s="1"/>
      <c r="Z195" s="1"/>
    </row>
    <row r="196" spans="1:26" ht="31.5" hidden="1">
      <c r="A196" s="32">
        <v>70</v>
      </c>
      <c r="B196" s="631"/>
      <c r="C196" s="695">
        <v>551</v>
      </c>
      <c r="D196" s="694" t="s">
        <v>419</v>
      </c>
      <c r="E196" s="590">
        <f>SUMIF($C$603:$C$12272,$C196,E$603:E$12272)</f>
        <v>0</v>
      </c>
      <c r="F196" s="589">
        <f>SUMIF($C$603:$C$12272,$C196,F$603:F$12272)</f>
        <v>0</v>
      </c>
      <c r="G196" s="588">
        <f>SUMIF($C$603:$C$12272,$C196,G$603:G$12272)</f>
        <v>0</v>
      </c>
      <c r="H196" s="587">
        <f>SUMIF($C$603:$C$12272,$C196,H$603:H$12272)</f>
        <v>0</v>
      </c>
      <c r="I196" s="587">
        <f>SUMIF($C$603:$C$12272,$C196,I$603:I$12272)</f>
        <v>0</v>
      </c>
      <c r="J196" s="586">
        <f>SUMIF($C$603:$C$12272,$C196,J$603:J$12272)</f>
        <v>0</v>
      </c>
      <c r="K196" s="3" t="str">
        <f>(IF($E196&lt;&gt;0,$K$2,IF($F196&lt;&gt;0,$K$2,IF($G196&lt;&gt;0,$K$2,IF($H196&lt;&gt;0,$K$2,IF($I196&lt;&gt;0,$K$2,IF($J196&lt;&gt;0,$K$2,"")))))))</f>
        <v/>
      </c>
      <c r="L196" s="482" t="s">
        <v>269</v>
      </c>
    </row>
    <row r="197" spans="1:26" ht="18.75" hidden="1" customHeight="1">
      <c r="A197" s="32">
        <v>75</v>
      </c>
      <c r="B197" s="631"/>
      <c r="C197" s="691">
        <f>C196+1</f>
        <v>552</v>
      </c>
      <c r="D197" s="690" t="s">
        <v>418</v>
      </c>
      <c r="E197" s="611">
        <f>SUMIF($C$603:$C$12272,$C197,E$603:E$12272)</f>
        <v>0</v>
      </c>
      <c r="F197" s="610">
        <f>SUMIF($C$603:$C$12272,$C197,F$603:F$12272)</f>
        <v>0</v>
      </c>
      <c r="G197" s="609">
        <f>SUMIF($C$603:$C$12272,$C197,G$603:G$12272)</f>
        <v>0</v>
      </c>
      <c r="H197" s="608">
        <f>SUMIF($C$603:$C$12272,$C197,H$603:H$12272)</f>
        <v>0</v>
      </c>
      <c r="I197" s="608">
        <f>SUMIF($C$603:$C$12272,$C197,I$603:I$12272)</f>
        <v>0</v>
      </c>
      <c r="J197" s="607">
        <f>SUMIF($C$603:$C$12272,$C197,J$603:J$12272)</f>
        <v>0</v>
      </c>
      <c r="K197" s="3" t="str">
        <f>(IF($E197&lt;&gt;0,$K$2,IF($F197&lt;&gt;0,$K$2,IF($G197&lt;&gt;0,$K$2,IF($H197&lt;&gt;0,$K$2,IF($I197&lt;&gt;0,$K$2,IF($J197&lt;&gt;0,$K$2,"")))))))</f>
        <v/>
      </c>
      <c r="L197" s="482" t="s">
        <v>292</v>
      </c>
      <c r="M197" s="82"/>
      <c r="N197" s="82"/>
      <c r="O197" s="82"/>
      <c r="P197" s="82"/>
      <c r="Q197" s="82"/>
      <c r="R197" s="82"/>
      <c r="S197" s="82"/>
      <c r="T197" s="82"/>
      <c r="U197" s="82"/>
      <c r="V197" s="82"/>
      <c r="W197" s="82"/>
      <c r="X197" s="82"/>
      <c r="Y197" s="82"/>
      <c r="Z197" s="82"/>
    </row>
    <row r="198" spans="1:26" ht="18.75" hidden="1" customHeight="1">
      <c r="A198" s="32">
        <v>80</v>
      </c>
      <c r="B198" s="692"/>
      <c r="C198" s="691">
        <v>558</v>
      </c>
      <c r="D198" s="693" t="s">
        <v>417</v>
      </c>
      <c r="E198" s="611">
        <f>SUMIF($C$603:$C$12272,$C198,E$603:E$12272)</f>
        <v>0</v>
      </c>
      <c r="F198" s="610">
        <f>SUMIF($C$603:$C$12272,$C198,F$603:F$12272)</f>
        <v>0</v>
      </c>
      <c r="G198" s="609">
        <f>SUMIF($C$603:$C$12272,$C198,G$603:G$12272)</f>
        <v>0</v>
      </c>
      <c r="H198" s="608">
        <f>SUMIF($C$603:$C$12272,$C198,H$603:H$12272)</f>
        <v>0</v>
      </c>
      <c r="I198" s="608">
        <f>SUMIF($C$603:$C$12272,$C198,I$603:I$12272)</f>
        <v>0</v>
      </c>
      <c r="J198" s="607">
        <f>SUMIF($C$603:$C$12272,$C198,J$603:J$12272)</f>
        <v>0</v>
      </c>
      <c r="K198" s="3" t="str">
        <f>(IF($E198&lt;&gt;0,$K$2,IF($F198&lt;&gt;0,$K$2,IF($G198&lt;&gt;0,$K$2,IF($H198&lt;&gt;0,$K$2,IF($I198&lt;&gt;0,$K$2,IF($J198&lt;&gt;0,$K$2,"")))))))</f>
        <v/>
      </c>
      <c r="L198" s="482" t="s">
        <v>249</v>
      </c>
    </row>
    <row r="199" spans="1:26" ht="18.75" hidden="1" customHeight="1">
      <c r="A199" s="32">
        <v>80</v>
      </c>
      <c r="B199" s="692"/>
      <c r="C199" s="691">
        <v>560</v>
      </c>
      <c r="D199" s="693" t="s">
        <v>416</v>
      </c>
      <c r="E199" s="611">
        <f>SUMIF($C$603:$C$12272,$C199,E$603:E$12272)</f>
        <v>0</v>
      </c>
      <c r="F199" s="610">
        <f>SUMIF($C$603:$C$12272,$C199,F$603:F$12272)</f>
        <v>0</v>
      </c>
      <c r="G199" s="609">
        <f>SUMIF($C$603:$C$12272,$C199,G$603:G$12272)</f>
        <v>0</v>
      </c>
      <c r="H199" s="608">
        <f>SUMIF($C$603:$C$12272,$C199,H$603:H$12272)</f>
        <v>0</v>
      </c>
      <c r="I199" s="608">
        <f>SUMIF($C$603:$C$12272,$C199,I$603:I$12272)</f>
        <v>0</v>
      </c>
      <c r="J199" s="607">
        <f>SUMIF($C$603:$C$12272,$C199,J$603:J$12272)</f>
        <v>0</v>
      </c>
      <c r="K199" s="3" t="str">
        <f>(IF($E199&lt;&gt;0,$K$2,IF($F199&lt;&gt;0,$K$2,IF($G199&lt;&gt;0,$K$2,IF($H199&lt;&gt;0,$K$2,IF($I199&lt;&gt;0,$K$2,IF($J199&lt;&gt;0,$K$2,"")))))))</f>
        <v/>
      </c>
      <c r="L199" s="482" t="s">
        <v>287</v>
      </c>
    </row>
    <row r="200" spans="1:26" ht="18.75" hidden="1" customHeight="1">
      <c r="A200" s="32">
        <v>85</v>
      </c>
      <c r="B200" s="692"/>
      <c r="C200" s="691">
        <v>580</v>
      </c>
      <c r="D200" s="690" t="s">
        <v>415</v>
      </c>
      <c r="E200" s="611">
        <f>SUMIF($C$603:$C$12272,$C200,E$603:E$12272)</f>
        <v>0</v>
      </c>
      <c r="F200" s="610">
        <f>SUMIF($C$603:$C$12272,$C200,F$603:F$12272)</f>
        <v>0</v>
      </c>
      <c r="G200" s="609">
        <f>SUMIF($C$603:$C$12272,$C200,G$603:G$12272)</f>
        <v>0</v>
      </c>
      <c r="H200" s="608">
        <f>SUMIF($C$603:$C$12272,$C200,H$603:H$12272)</f>
        <v>0</v>
      </c>
      <c r="I200" s="608">
        <f>SUMIF($C$603:$C$12272,$C200,I$603:I$12272)</f>
        <v>0</v>
      </c>
      <c r="J200" s="607">
        <f>SUMIF($C$603:$C$12272,$C200,J$603:J$12272)</f>
        <v>0</v>
      </c>
      <c r="K200" s="3" t="str">
        <f>(IF($E200&lt;&gt;0,$K$2,IF($F200&lt;&gt;0,$K$2,IF($G200&lt;&gt;0,$K$2,IF($H200&lt;&gt;0,$K$2,IF($I200&lt;&gt;0,$K$2,IF($J200&lt;&gt;0,$K$2,"")))))))</f>
        <v/>
      </c>
      <c r="L200" s="482"/>
    </row>
    <row r="201" spans="1:26" hidden="1">
      <c r="A201" s="32">
        <v>90</v>
      </c>
      <c r="B201" s="631"/>
      <c r="C201" s="691">
        <v>588</v>
      </c>
      <c r="D201" s="690" t="s">
        <v>414</v>
      </c>
      <c r="E201" s="611">
        <f>SUMIF($C$603:$C$12272,$C201,E$603:E$12272)</f>
        <v>0</v>
      </c>
      <c r="F201" s="610">
        <f>SUMIF($C$603:$C$12272,$C201,F$603:F$12272)</f>
        <v>0</v>
      </c>
      <c r="G201" s="609">
        <f>SUMIF($C$603:$C$12272,$C201,G$603:G$12272)</f>
        <v>0</v>
      </c>
      <c r="H201" s="608">
        <f>SUMIF($C$603:$C$12272,$C201,H$603:H$12272)</f>
        <v>0</v>
      </c>
      <c r="I201" s="608">
        <f>SUMIF($C$603:$C$12272,$C201,I$603:I$12272)</f>
        <v>0</v>
      </c>
      <c r="J201" s="607">
        <f>SUMIF($C$603:$C$12272,$C201,J$603:J$12272)</f>
        <v>0</v>
      </c>
      <c r="K201" s="3" t="str">
        <f>(IF($E201&lt;&gt;0,$K$2,IF($F201&lt;&gt;0,$K$2,IF($G201&lt;&gt;0,$K$2,IF($H201&lt;&gt;0,$K$2,IF($I201&lt;&gt;0,$K$2,IF($J201&lt;&gt;0,$K$2,"")))))))</f>
        <v/>
      </c>
      <c r="L201" s="482"/>
    </row>
    <row r="202" spans="1:26" ht="31.5" hidden="1">
      <c r="A202" s="32">
        <v>90</v>
      </c>
      <c r="B202" s="631"/>
      <c r="C202" s="689">
        <v>590</v>
      </c>
      <c r="D202" s="688" t="s">
        <v>413</v>
      </c>
      <c r="E202" s="603">
        <f>SUMIF($C$603:$C$12272,$C202,E$603:E$12272)</f>
        <v>0</v>
      </c>
      <c r="F202" s="602">
        <f>SUMIF($C$603:$C$12272,$C202,F$603:F$12272)</f>
        <v>0</v>
      </c>
      <c r="G202" s="601">
        <f>SUMIF($C$603:$C$12272,$C202,G$603:G$12272)</f>
        <v>0</v>
      </c>
      <c r="H202" s="600">
        <f>SUMIF($C$603:$C$12272,$C202,H$603:H$12272)</f>
        <v>0</v>
      </c>
      <c r="I202" s="600">
        <f>SUMIF($C$603:$C$12272,$C202,I$603:I$12272)</f>
        <v>0</v>
      </c>
      <c r="J202" s="599">
        <f>SUMIF($C$603:$C$12272,$C202,J$603:J$12272)</f>
        <v>0</v>
      </c>
      <c r="K202" s="3" t="str">
        <f>(IF($E202&lt;&gt;0,$K$2,IF($F202&lt;&gt;0,$K$2,IF($G202&lt;&gt;0,$K$2,IF($H202&lt;&gt;0,$K$2,IF($I202&lt;&gt;0,$K$2,IF($J202&lt;&gt;0,$K$2,"")))))))</f>
        <v/>
      </c>
      <c r="L202" s="482"/>
    </row>
    <row r="203" spans="1:26" s="82" customFormat="1" ht="18.75" hidden="1" customHeight="1">
      <c r="A203" s="189">
        <v>115</v>
      </c>
      <c r="B203" s="617">
        <v>800</v>
      </c>
      <c r="C203" s="687" t="s">
        <v>412</v>
      </c>
      <c r="D203" s="686"/>
      <c r="E203" s="561">
        <f>SUMIF($B$603:$B$12272,$B203,E$603:E$12272)</f>
        <v>0</v>
      </c>
      <c r="F203" s="560">
        <f>SUMIF($B$603:$B$12272,$B203,F$603:F$12272)</f>
        <v>0</v>
      </c>
      <c r="G203" s="595">
        <f>SUMIF($B$603:$B$12272,$B203,G$603:G$12272)</f>
        <v>0</v>
      </c>
      <c r="H203" s="594">
        <f>SUMIF($B$603:$B$12272,$B203,H$603:H$12272)</f>
        <v>0</v>
      </c>
      <c r="I203" s="594">
        <f>SUMIF($B$603:$B$12272,$B203,I$603:I$12272)</f>
        <v>0</v>
      </c>
      <c r="J203" s="593">
        <f>SUMIF($B$603:$B$12272,$B203,J$603:J$12272)</f>
        <v>0</v>
      </c>
      <c r="K203" s="3" t="str">
        <f>(IF($E203&lt;&gt;0,$K$2,IF($F203&lt;&gt;0,$K$2,IF($G203&lt;&gt;0,$K$2,IF($H203&lt;&gt;0,$K$2,IF($I203&lt;&gt;0,$K$2,IF($J203&lt;&gt;0,$K$2,"")))))))</f>
        <v/>
      </c>
      <c r="L203" s="482" t="s">
        <v>264</v>
      </c>
      <c r="M203" s="1"/>
      <c r="N203" s="1"/>
      <c r="O203" s="1"/>
      <c r="P203" s="1"/>
      <c r="Q203" s="1"/>
      <c r="R203" s="1"/>
      <c r="S203" s="1"/>
      <c r="T203" s="1"/>
      <c r="U203" s="1"/>
      <c r="V203" s="1"/>
      <c r="W203" s="1"/>
      <c r="X203" s="1"/>
      <c r="Y203" s="1"/>
      <c r="Z203" s="1"/>
    </row>
    <row r="204" spans="1:26" s="82" customFormat="1" ht="18.75" hidden="1" customHeight="1">
      <c r="A204" s="189">
        <v>125</v>
      </c>
      <c r="B204" s="617">
        <v>1000</v>
      </c>
      <c r="C204" s="685" t="s">
        <v>411</v>
      </c>
      <c r="D204" s="685"/>
      <c r="E204" s="561">
        <f>SUMIF($B$603:$B$12272,$B204,E$603:E$12272)</f>
        <v>0</v>
      </c>
      <c r="F204" s="560">
        <f>SUMIF($B$603:$B$12272,$B204,F$603:F$12272)</f>
        <v>0</v>
      </c>
      <c r="G204" s="595">
        <f>SUMIF($B$603:$B$12272,$B204,G$603:G$12272)</f>
        <v>0</v>
      </c>
      <c r="H204" s="594">
        <f>SUMIF($B$603:$B$12272,$B204,H$603:H$12272)</f>
        <v>0</v>
      </c>
      <c r="I204" s="594">
        <f>SUMIF($B$603:$B$12272,$B204,I$603:I$12272)</f>
        <v>0</v>
      </c>
      <c r="J204" s="593">
        <f>SUMIF($B$603:$B$12272,$B204,J$603:J$12272)</f>
        <v>0</v>
      </c>
      <c r="K204" s="3" t="str">
        <f>(IF($E204&lt;&gt;0,$K$2,IF($F204&lt;&gt;0,$K$2,IF($G204&lt;&gt;0,$K$2,IF($H204&lt;&gt;0,$K$2,IF($I204&lt;&gt;0,$K$2,IF($J204&lt;&gt;0,$K$2,"")))))))</f>
        <v/>
      </c>
      <c r="L204" s="482" t="s">
        <v>269</v>
      </c>
      <c r="M204" s="1"/>
      <c r="N204" s="1"/>
      <c r="O204" s="1"/>
      <c r="P204" s="1"/>
      <c r="Q204" s="1"/>
      <c r="R204" s="1"/>
      <c r="S204" s="1"/>
      <c r="T204" s="1"/>
      <c r="U204" s="1"/>
      <c r="V204" s="1"/>
      <c r="W204" s="1"/>
      <c r="X204" s="1"/>
      <c r="Y204" s="1"/>
      <c r="Z204" s="1"/>
    </row>
    <row r="205" spans="1:26" ht="18.75" hidden="1" customHeight="1">
      <c r="A205" s="32">
        <v>130</v>
      </c>
      <c r="B205" s="576"/>
      <c r="C205" s="616">
        <v>1011</v>
      </c>
      <c r="D205" s="615" t="s">
        <v>410</v>
      </c>
      <c r="E205" s="590">
        <f>SUMIF($C$603:$C$12272,$C205,E$603:E$12272)</f>
        <v>0</v>
      </c>
      <c r="F205" s="589">
        <f>SUMIF($C$603:$C$12272,$C205,F$603:F$12272)</f>
        <v>0</v>
      </c>
      <c r="G205" s="588">
        <f>SUMIF($C$603:$C$12272,$C205,G$603:G$12272)</f>
        <v>0</v>
      </c>
      <c r="H205" s="587">
        <f>SUMIF($C$603:$C$12272,$C205,H$603:H$12272)</f>
        <v>0</v>
      </c>
      <c r="I205" s="587">
        <f>SUMIF($C$603:$C$12272,$C205,I$603:I$12272)</f>
        <v>0</v>
      </c>
      <c r="J205" s="586">
        <f>SUMIF($C$603:$C$12272,$C205,J$603:J$12272)</f>
        <v>0</v>
      </c>
      <c r="K205" s="3" t="str">
        <f>(IF($E205&lt;&gt;0,$K$2,IF($F205&lt;&gt;0,$K$2,IF($G205&lt;&gt;0,$K$2,IF($H205&lt;&gt;0,$K$2,IF($I205&lt;&gt;0,$K$2,IF($J205&lt;&gt;0,$K$2,"")))))))</f>
        <v/>
      </c>
      <c r="L205" s="482"/>
      <c r="M205" s="82"/>
      <c r="N205" s="82"/>
      <c r="O205" s="82"/>
      <c r="P205" s="82"/>
      <c r="Q205" s="82"/>
      <c r="R205" s="82"/>
      <c r="S205" s="82"/>
      <c r="T205" s="82"/>
      <c r="U205" s="82"/>
      <c r="V205" s="82"/>
      <c r="W205" s="82"/>
      <c r="X205" s="82"/>
      <c r="Y205" s="82"/>
      <c r="Z205" s="82"/>
    </row>
    <row r="206" spans="1:26" ht="18.75" hidden="1" customHeight="1">
      <c r="A206" s="32">
        <v>135</v>
      </c>
      <c r="B206" s="576"/>
      <c r="C206" s="613">
        <v>1012</v>
      </c>
      <c r="D206" s="614" t="s">
        <v>409</v>
      </c>
      <c r="E206" s="611">
        <f>SUMIF($C$603:$C$12272,$C206,E$603:E$12272)</f>
        <v>0</v>
      </c>
      <c r="F206" s="610">
        <f>SUMIF($C$603:$C$12272,$C206,F$603:F$12272)</f>
        <v>0</v>
      </c>
      <c r="G206" s="609">
        <f>SUMIF($C$603:$C$12272,$C206,G$603:G$12272)</f>
        <v>0</v>
      </c>
      <c r="H206" s="608">
        <f>SUMIF($C$603:$C$12272,$C206,H$603:H$12272)</f>
        <v>0</v>
      </c>
      <c r="I206" s="608">
        <f>SUMIF($C$603:$C$12272,$C206,I$603:I$12272)</f>
        <v>0</v>
      </c>
      <c r="J206" s="607">
        <f>SUMIF($C$603:$C$12272,$C206,J$603:J$12272)</f>
        <v>0</v>
      </c>
      <c r="K206" s="3" t="str">
        <f>(IF($E206&lt;&gt;0,$K$2,IF($F206&lt;&gt;0,$K$2,IF($G206&lt;&gt;0,$K$2,IF($H206&lt;&gt;0,$K$2,IF($I206&lt;&gt;0,$K$2,IF($J206&lt;&gt;0,$K$2,"")))))))</f>
        <v/>
      </c>
      <c r="L206" s="482" t="s">
        <v>272</v>
      </c>
      <c r="M206" s="82"/>
      <c r="N206" s="82"/>
      <c r="O206" s="82"/>
      <c r="P206" s="82"/>
      <c r="Q206" s="82"/>
      <c r="R206" s="82"/>
      <c r="S206" s="82"/>
      <c r="T206" s="82"/>
      <c r="U206" s="82"/>
      <c r="V206" s="82"/>
      <c r="W206" s="82"/>
      <c r="X206" s="82"/>
      <c r="Y206" s="82"/>
      <c r="Z206" s="82"/>
    </row>
    <row r="207" spans="1:26" ht="18.75" hidden="1" customHeight="1">
      <c r="A207" s="32">
        <v>140</v>
      </c>
      <c r="B207" s="576"/>
      <c r="C207" s="613">
        <v>1013</v>
      </c>
      <c r="D207" s="614" t="s">
        <v>408</v>
      </c>
      <c r="E207" s="611">
        <f>SUMIF($C$603:$C$12272,$C207,E$603:E$12272)</f>
        <v>0</v>
      </c>
      <c r="F207" s="610">
        <f>SUMIF($C$603:$C$12272,$C207,F$603:F$12272)</f>
        <v>0</v>
      </c>
      <c r="G207" s="609">
        <f>SUMIF($C$603:$C$12272,$C207,G$603:G$12272)</f>
        <v>0</v>
      </c>
      <c r="H207" s="608">
        <f>SUMIF($C$603:$C$12272,$C207,H$603:H$12272)</f>
        <v>0</v>
      </c>
      <c r="I207" s="608">
        <f>SUMIF($C$603:$C$12272,$C207,I$603:I$12272)</f>
        <v>0</v>
      </c>
      <c r="J207" s="607">
        <f>SUMIF($C$603:$C$12272,$C207,J$603:J$12272)</f>
        <v>0</v>
      </c>
      <c r="K207" s="3" t="str">
        <f>(IF($E207&lt;&gt;0,$K$2,IF($F207&lt;&gt;0,$K$2,IF($G207&lt;&gt;0,$K$2,IF($H207&lt;&gt;0,$K$2,IF($I207&lt;&gt;0,$K$2,IF($J207&lt;&gt;0,$K$2,"")))))))</f>
        <v/>
      </c>
      <c r="L207" s="482" t="s">
        <v>269</v>
      </c>
    </row>
    <row r="208" spans="1:26" ht="18.75" hidden="1" customHeight="1">
      <c r="A208" s="32">
        <v>145</v>
      </c>
      <c r="B208" s="576"/>
      <c r="C208" s="613">
        <v>1014</v>
      </c>
      <c r="D208" s="614" t="s">
        <v>407</v>
      </c>
      <c r="E208" s="611">
        <f>SUMIF($C$603:$C$12272,$C208,E$603:E$12272)</f>
        <v>0</v>
      </c>
      <c r="F208" s="610">
        <f>SUMIF($C$603:$C$12272,$C208,F$603:F$12272)</f>
        <v>0</v>
      </c>
      <c r="G208" s="609">
        <f>SUMIF($C$603:$C$12272,$C208,G$603:G$12272)</f>
        <v>0</v>
      </c>
      <c r="H208" s="608">
        <f>SUMIF($C$603:$C$12272,$C208,H$603:H$12272)</f>
        <v>0</v>
      </c>
      <c r="I208" s="608">
        <f>SUMIF($C$603:$C$12272,$C208,I$603:I$12272)</f>
        <v>0</v>
      </c>
      <c r="J208" s="607">
        <f>SUMIF($C$603:$C$12272,$C208,J$603:J$12272)</f>
        <v>0</v>
      </c>
      <c r="K208" s="3" t="str">
        <f>(IF($E208&lt;&gt;0,$K$2,IF($F208&lt;&gt;0,$K$2,IF($G208&lt;&gt;0,$K$2,IF($H208&lt;&gt;0,$K$2,IF($I208&lt;&gt;0,$K$2,IF($J208&lt;&gt;0,$K$2,"")))))))</f>
        <v/>
      </c>
      <c r="L208" s="482" t="s">
        <v>321</v>
      </c>
    </row>
    <row r="209" spans="1:26" ht="18.75" hidden="1" customHeight="1">
      <c r="A209" s="32">
        <v>150</v>
      </c>
      <c r="B209" s="576"/>
      <c r="C209" s="613">
        <v>1015</v>
      </c>
      <c r="D209" s="614" t="s">
        <v>406</v>
      </c>
      <c r="E209" s="611">
        <f>SUMIF($C$603:$C$12272,$C209,E$603:E$12272)</f>
        <v>0</v>
      </c>
      <c r="F209" s="610">
        <f>SUMIF($C$603:$C$12272,$C209,F$603:F$12272)</f>
        <v>0</v>
      </c>
      <c r="G209" s="609">
        <f>SUMIF($C$603:$C$12272,$C209,G$603:G$12272)</f>
        <v>0</v>
      </c>
      <c r="H209" s="608">
        <f>SUMIF($C$603:$C$12272,$C209,H$603:H$12272)</f>
        <v>0</v>
      </c>
      <c r="I209" s="608">
        <f>SUMIF($C$603:$C$12272,$C209,I$603:I$12272)</f>
        <v>0</v>
      </c>
      <c r="J209" s="607">
        <f>SUMIF($C$603:$C$12272,$C209,J$603:J$12272)</f>
        <v>0</v>
      </c>
      <c r="K209" s="3" t="str">
        <f>(IF($E209&lt;&gt;0,$K$2,IF($F209&lt;&gt;0,$K$2,IF($G209&lt;&gt;0,$K$2,IF($H209&lt;&gt;0,$K$2,IF($I209&lt;&gt;0,$K$2,IF($J209&lt;&gt;0,$K$2,"")))))))</f>
        <v/>
      </c>
      <c r="L209" s="482" t="s">
        <v>319</v>
      </c>
    </row>
    <row r="210" spans="1:26" ht="18.75" hidden="1" customHeight="1">
      <c r="A210" s="32">
        <v>155</v>
      </c>
      <c r="B210" s="576"/>
      <c r="C210" s="684">
        <v>1016</v>
      </c>
      <c r="D210" s="683" t="s">
        <v>405</v>
      </c>
      <c r="E210" s="582">
        <f>SUMIF($C$603:$C$12272,$C210,E$603:E$12272)</f>
        <v>0</v>
      </c>
      <c r="F210" s="581">
        <f>SUMIF($C$603:$C$12272,$C210,F$603:F$12272)</f>
        <v>0</v>
      </c>
      <c r="G210" s="580">
        <f>SUMIF($C$603:$C$12272,$C210,G$603:G$12272)</f>
        <v>0</v>
      </c>
      <c r="H210" s="579">
        <f>SUMIF($C$603:$C$12272,$C210,H$603:H$12272)</f>
        <v>0</v>
      </c>
      <c r="I210" s="579">
        <f>SUMIF($C$603:$C$12272,$C210,I$603:I$12272)</f>
        <v>0</v>
      </c>
      <c r="J210" s="578">
        <f>SUMIF($C$603:$C$12272,$C210,J$603:J$12272)</f>
        <v>0</v>
      </c>
      <c r="K210" s="3" t="str">
        <f>(IF($E210&lt;&gt;0,$K$2,IF($F210&lt;&gt;0,$K$2,IF($G210&lt;&gt;0,$K$2,IF($H210&lt;&gt;0,$K$2,IF($I210&lt;&gt;0,$K$2,IF($J210&lt;&gt;0,$K$2,"")))))))</f>
        <v/>
      </c>
      <c r="L210" s="482" t="s">
        <v>317</v>
      </c>
    </row>
    <row r="211" spans="1:26" ht="18.75" hidden="1" customHeight="1">
      <c r="A211" s="32">
        <v>160</v>
      </c>
      <c r="B211" s="678"/>
      <c r="C211" s="645">
        <v>1020</v>
      </c>
      <c r="D211" s="681" t="s">
        <v>404</v>
      </c>
      <c r="E211" s="643">
        <f>SUMIF($C$603:$C$12272,$C211,E$603:E$12272)</f>
        <v>0</v>
      </c>
      <c r="F211" s="642">
        <f>SUMIF($C$603:$C$12272,$C211,F$603:F$12272)</f>
        <v>0</v>
      </c>
      <c r="G211" s="641">
        <f>SUMIF($C$603:$C$12272,$C211,G$603:G$12272)</f>
        <v>0</v>
      </c>
      <c r="H211" s="640">
        <f>SUMIF($C$603:$C$12272,$C211,H$603:H$12272)</f>
        <v>0</v>
      </c>
      <c r="I211" s="640">
        <f>SUMIF($C$603:$C$12272,$C211,I$603:I$12272)</f>
        <v>0</v>
      </c>
      <c r="J211" s="639">
        <f>SUMIF($C$603:$C$12272,$C211,J$603:J$12272)</f>
        <v>0</v>
      </c>
      <c r="K211" s="3" t="str">
        <f>(IF($E211&lt;&gt;0,$K$2,IF($F211&lt;&gt;0,$K$2,IF($G211&lt;&gt;0,$K$2,IF($H211&lt;&gt;0,$K$2,IF($I211&lt;&gt;0,$K$2,IF($J211&lt;&gt;0,$K$2,"")))))))</f>
        <v/>
      </c>
      <c r="L211" s="482" t="s">
        <v>315</v>
      </c>
    </row>
    <row r="212" spans="1:26" ht="18.75" hidden="1" customHeight="1">
      <c r="A212" s="32">
        <v>165</v>
      </c>
      <c r="B212" s="576"/>
      <c r="C212" s="667">
        <v>1030</v>
      </c>
      <c r="D212" s="682" t="s">
        <v>403</v>
      </c>
      <c r="E212" s="665">
        <f>SUMIF($C$603:$C$12272,$C212,E$603:E$12272)</f>
        <v>0</v>
      </c>
      <c r="F212" s="664">
        <f>SUMIF($C$603:$C$12272,$C212,F$603:F$12272)</f>
        <v>0</v>
      </c>
      <c r="G212" s="663">
        <f>SUMIF($C$603:$C$12272,$C212,G$603:G$12272)</f>
        <v>0</v>
      </c>
      <c r="H212" s="662">
        <f>SUMIF($C$603:$C$12272,$C212,H$603:H$12272)</f>
        <v>0</v>
      </c>
      <c r="I212" s="662">
        <f>SUMIF($C$603:$C$12272,$C212,I$603:I$12272)</f>
        <v>0</v>
      </c>
      <c r="J212" s="661">
        <f>SUMIF($C$603:$C$12272,$C212,J$603:J$12272)</f>
        <v>0</v>
      </c>
      <c r="K212" s="3" t="str">
        <f>(IF($E212&lt;&gt;0,$K$2,IF($F212&lt;&gt;0,$K$2,IF($G212&lt;&gt;0,$K$2,IF($H212&lt;&gt;0,$K$2,IF($I212&lt;&gt;0,$K$2,IF($J212&lt;&gt;0,$K$2,"")))))))</f>
        <v/>
      </c>
      <c r="L212" s="549" t="s">
        <v>249</v>
      </c>
    </row>
    <row r="213" spans="1:26" ht="18.75" hidden="1" customHeight="1">
      <c r="A213" s="32">
        <v>175</v>
      </c>
      <c r="B213" s="576"/>
      <c r="C213" s="645">
        <v>1051</v>
      </c>
      <c r="D213" s="677" t="s">
        <v>402</v>
      </c>
      <c r="E213" s="643">
        <f>SUMIF($C$603:$C$12272,$C213,E$603:E$12272)</f>
        <v>0</v>
      </c>
      <c r="F213" s="642">
        <f>SUMIF($C$603:$C$12272,$C213,F$603:F$12272)</f>
        <v>0</v>
      </c>
      <c r="G213" s="641">
        <f>SUMIF($C$603:$C$12272,$C213,G$603:G$12272)</f>
        <v>0</v>
      </c>
      <c r="H213" s="640">
        <f>SUMIF($C$603:$C$12272,$C213,H$603:H$12272)</f>
        <v>0</v>
      </c>
      <c r="I213" s="640">
        <f>SUMIF($C$603:$C$12272,$C213,I$603:I$12272)</f>
        <v>0</v>
      </c>
      <c r="J213" s="639">
        <f>SUMIF($C$603:$C$12272,$C213,J$603:J$12272)</f>
        <v>0</v>
      </c>
      <c r="K213" s="3" t="str">
        <f>(IF($E213&lt;&gt;0,$K$2,IF($F213&lt;&gt;0,$K$2,IF($G213&lt;&gt;0,$K$2,IF($H213&lt;&gt;0,$K$2,IF($I213&lt;&gt;0,$K$2,IF($J213&lt;&gt;0,$K$2,"")))))))</f>
        <v/>
      </c>
      <c r="L213" s="549"/>
    </row>
    <row r="214" spans="1:26" ht="18.75" hidden="1" customHeight="1">
      <c r="A214" s="32">
        <v>180</v>
      </c>
      <c r="B214" s="576"/>
      <c r="C214" s="613">
        <v>1052</v>
      </c>
      <c r="D214" s="614" t="s">
        <v>401</v>
      </c>
      <c r="E214" s="611">
        <f>SUMIF($C$603:$C$12272,$C214,E$603:E$12272)</f>
        <v>0</v>
      </c>
      <c r="F214" s="610">
        <f>SUMIF($C$603:$C$12272,$C214,F$603:F$12272)</f>
        <v>0</v>
      </c>
      <c r="G214" s="609">
        <f>SUMIF($C$603:$C$12272,$C214,G$603:G$12272)</f>
        <v>0</v>
      </c>
      <c r="H214" s="608">
        <f>SUMIF($C$603:$C$12272,$C214,H$603:H$12272)</f>
        <v>0</v>
      </c>
      <c r="I214" s="608">
        <f>SUMIF($C$603:$C$12272,$C214,I$603:I$12272)</f>
        <v>0</v>
      </c>
      <c r="J214" s="607">
        <f>SUMIF($C$603:$C$12272,$C214,J$603:J$12272)</f>
        <v>0</v>
      </c>
      <c r="K214" s="3" t="str">
        <f>(IF($E214&lt;&gt;0,$K$2,IF($F214&lt;&gt;0,$K$2,IF($G214&lt;&gt;0,$K$2,IF($H214&lt;&gt;0,$K$2,IF($I214&lt;&gt;0,$K$2,IF($J214&lt;&gt;0,$K$2,"")))))))</f>
        <v/>
      </c>
      <c r="L214" s="549"/>
    </row>
    <row r="215" spans="1:26" ht="18.75" hidden="1" customHeight="1">
      <c r="A215" s="32">
        <v>185</v>
      </c>
      <c r="B215" s="576"/>
      <c r="C215" s="667">
        <v>1053</v>
      </c>
      <c r="D215" s="682" t="s">
        <v>400</v>
      </c>
      <c r="E215" s="665">
        <f>SUMIF($C$603:$C$12272,$C215,E$603:E$12272)</f>
        <v>0</v>
      </c>
      <c r="F215" s="664">
        <f>SUMIF($C$603:$C$12272,$C215,F$603:F$12272)</f>
        <v>0</v>
      </c>
      <c r="G215" s="663">
        <f>SUMIF($C$603:$C$12272,$C215,G$603:G$12272)</f>
        <v>0</v>
      </c>
      <c r="H215" s="662">
        <f>SUMIF($C$603:$C$12272,$C215,H$603:H$12272)</f>
        <v>0</v>
      </c>
      <c r="I215" s="662">
        <f>SUMIF($C$603:$C$12272,$C215,I$603:I$12272)</f>
        <v>0</v>
      </c>
      <c r="J215" s="661">
        <f>SUMIF($C$603:$C$12272,$C215,J$603:J$12272)</f>
        <v>0</v>
      </c>
      <c r="K215" s="3" t="str">
        <f>(IF($E215&lt;&gt;0,$K$2,IF($F215&lt;&gt;0,$K$2,IF($G215&lt;&gt;0,$K$2,IF($H215&lt;&gt;0,$K$2,IF($I215&lt;&gt;0,$K$2,IF($J215&lt;&gt;0,$K$2,"")))))))</f>
        <v/>
      </c>
      <c r="L215" s="482" t="s">
        <v>272</v>
      </c>
    </row>
    <row r="216" spans="1:26" ht="18.75" hidden="1" customHeight="1">
      <c r="A216" s="32">
        <v>190</v>
      </c>
      <c r="B216" s="576"/>
      <c r="C216" s="645">
        <v>1062</v>
      </c>
      <c r="D216" s="681" t="s">
        <v>399</v>
      </c>
      <c r="E216" s="643">
        <f>SUMIF($C$603:$C$12272,$C216,E$603:E$12272)</f>
        <v>0</v>
      </c>
      <c r="F216" s="642">
        <f>SUMIF($C$603:$C$12272,$C216,F$603:F$12272)</f>
        <v>0</v>
      </c>
      <c r="G216" s="641">
        <f>SUMIF($C$603:$C$12272,$C216,G$603:G$12272)</f>
        <v>0</v>
      </c>
      <c r="H216" s="640">
        <f>SUMIF($C$603:$C$12272,$C216,H$603:H$12272)</f>
        <v>0</v>
      </c>
      <c r="I216" s="640">
        <f>SUMIF($C$603:$C$12272,$C216,I$603:I$12272)</f>
        <v>0</v>
      </c>
      <c r="J216" s="639">
        <f>SUMIF($C$603:$C$12272,$C216,J$603:J$12272)</f>
        <v>0</v>
      </c>
      <c r="K216" s="3" t="str">
        <f>(IF($E216&lt;&gt;0,$K$2,IF($F216&lt;&gt;0,$K$2,IF($G216&lt;&gt;0,$K$2,IF($H216&lt;&gt;0,$K$2,IF($I216&lt;&gt;0,$K$2,IF($J216&lt;&gt;0,$K$2,"")))))))</f>
        <v/>
      </c>
      <c r="L216" s="482" t="s">
        <v>311</v>
      </c>
    </row>
    <row r="217" spans="1:26" ht="18.75" hidden="1" customHeight="1">
      <c r="A217" s="32">
        <v>200</v>
      </c>
      <c r="B217" s="576"/>
      <c r="C217" s="667">
        <v>1063</v>
      </c>
      <c r="D217" s="680" t="s">
        <v>398</v>
      </c>
      <c r="E217" s="665">
        <f>SUMIF($C$603:$C$12272,$C217,E$603:E$12272)</f>
        <v>0</v>
      </c>
      <c r="F217" s="664">
        <f>SUMIF($C$603:$C$12272,$C217,F$603:F$12272)</f>
        <v>0</v>
      </c>
      <c r="G217" s="663">
        <f>SUMIF($C$603:$C$12272,$C217,G$603:G$12272)</f>
        <v>0</v>
      </c>
      <c r="H217" s="662">
        <f>SUMIF($C$603:$C$12272,$C217,H$603:H$12272)</f>
        <v>0</v>
      </c>
      <c r="I217" s="662">
        <f>SUMIF($C$603:$C$12272,$C217,I$603:I$12272)</f>
        <v>0</v>
      </c>
      <c r="J217" s="661">
        <f>SUMIF($C$603:$C$12272,$C217,J$603:J$12272)</f>
        <v>0</v>
      </c>
      <c r="K217" s="3" t="str">
        <f>(IF($E217&lt;&gt;0,$K$2,IF($F217&lt;&gt;0,$K$2,IF($G217&lt;&gt;0,$K$2,IF($H217&lt;&gt;0,$K$2,IF($I217&lt;&gt;0,$K$2,IF($J217&lt;&gt;0,$K$2,"")))))))</f>
        <v/>
      </c>
      <c r="L217" s="482" t="s">
        <v>310</v>
      </c>
    </row>
    <row r="218" spans="1:26" ht="18.75" hidden="1" customHeight="1">
      <c r="A218" s="32">
        <v>200</v>
      </c>
      <c r="B218" s="576"/>
      <c r="C218" s="652">
        <v>1069</v>
      </c>
      <c r="D218" s="679" t="s">
        <v>397</v>
      </c>
      <c r="E218" s="650">
        <f>SUMIF($C$603:$C$12272,$C218,E$603:E$12272)</f>
        <v>0</v>
      </c>
      <c r="F218" s="649">
        <f>SUMIF($C$603:$C$12272,$C218,F$603:F$12272)</f>
        <v>0</v>
      </c>
      <c r="G218" s="648">
        <f>SUMIF($C$603:$C$12272,$C218,G$603:G$12272)</f>
        <v>0</v>
      </c>
      <c r="H218" s="647">
        <f>SUMIF($C$603:$C$12272,$C218,H$603:H$12272)</f>
        <v>0</v>
      </c>
      <c r="I218" s="647">
        <f>SUMIF($C$603:$C$12272,$C218,I$603:I$12272)</f>
        <v>0</v>
      </c>
      <c r="J218" s="646">
        <f>SUMIF($C$603:$C$12272,$C218,J$603:J$12272)</f>
        <v>0</v>
      </c>
      <c r="K218" s="3" t="str">
        <f>(IF($E218&lt;&gt;0,$K$2,IF($F218&lt;&gt;0,$K$2,IF($G218&lt;&gt;0,$K$2,IF($H218&lt;&gt;0,$K$2,IF($I218&lt;&gt;0,$K$2,IF($J218&lt;&gt;0,$K$2,"")))))))</f>
        <v/>
      </c>
      <c r="L218" s="482" t="s">
        <v>269</v>
      </c>
    </row>
    <row r="219" spans="1:26" ht="18.75" hidden="1" customHeight="1">
      <c r="A219" s="32">
        <v>205</v>
      </c>
      <c r="B219" s="678"/>
      <c r="C219" s="645">
        <v>1091</v>
      </c>
      <c r="D219" s="677" t="s">
        <v>396</v>
      </c>
      <c r="E219" s="643">
        <f>SUMIF($C$603:$C$12272,$C219,E$603:E$12272)</f>
        <v>0</v>
      </c>
      <c r="F219" s="642">
        <f>SUMIF($C$603:$C$12272,$C219,F$603:F$12272)</f>
        <v>0</v>
      </c>
      <c r="G219" s="641">
        <f>SUMIF($C$603:$C$12272,$C219,G$603:G$12272)</f>
        <v>0</v>
      </c>
      <c r="H219" s="640">
        <f>SUMIF($C$603:$C$12272,$C219,H$603:H$12272)</f>
        <v>0</v>
      </c>
      <c r="I219" s="640">
        <f>SUMIF($C$603:$C$12272,$C219,I$603:I$12272)</f>
        <v>0</v>
      </c>
      <c r="J219" s="639">
        <f>SUMIF($C$603:$C$12272,$C219,J$603:J$12272)</f>
        <v>0</v>
      </c>
      <c r="K219" s="3" t="str">
        <f>(IF($E219&lt;&gt;0,$K$2,IF($F219&lt;&gt;0,$K$2,IF($G219&lt;&gt;0,$K$2,IF($H219&lt;&gt;0,$K$2,IF($I219&lt;&gt;0,$K$2,IF($J219&lt;&gt;0,$K$2,"")))))))</f>
        <v/>
      </c>
      <c r="L219" s="482" t="s">
        <v>257</v>
      </c>
    </row>
    <row r="220" spans="1:26" ht="18.75" hidden="1" customHeight="1">
      <c r="A220" s="32">
        <v>210</v>
      </c>
      <c r="B220" s="576"/>
      <c r="C220" s="613">
        <v>1092</v>
      </c>
      <c r="D220" s="614" t="s">
        <v>395</v>
      </c>
      <c r="E220" s="611">
        <f>SUMIF($C$603:$C$12272,$C220,E$603:E$12272)</f>
        <v>0</v>
      </c>
      <c r="F220" s="610">
        <f>SUMIF($C$603:$C$12272,$C220,F$603:F$12272)</f>
        <v>0</v>
      </c>
      <c r="G220" s="609">
        <f>SUMIF($C$603:$C$12272,$C220,G$603:G$12272)</f>
        <v>0</v>
      </c>
      <c r="H220" s="608">
        <f>SUMIF($C$603:$C$12272,$C220,H$603:H$12272)</f>
        <v>0</v>
      </c>
      <c r="I220" s="608">
        <f>SUMIF($C$603:$C$12272,$C220,I$603:I$12272)</f>
        <v>0</v>
      </c>
      <c r="J220" s="607">
        <f>SUMIF($C$603:$C$12272,$C220,J$603:J$12272)</f>
        <v>0</v>
      </c>
      <c r="K220" s="3" t="str">
        <f>(IF($E220&lt;&gt;0,$K$2,IF($F220&lt;&gt;0,$K$2,IF($G220&lt;&gt;0,$K$2,IF($H220&lt;&gt;0,$K$2,IF($I220&lt;&gt;0,$K$2,IF($J220&lt;&gt;0,$K$2,"")))))))</f>
        <v/>
      </c>
      <c r="L220" s="482" t="s">
        <v>249</v>
      </c>
    </row>
    <row r="221" spans="1:26" ht="18.75" hidden="1" customHeight="1">
      <c r="A221" s="32">
        <v>215</v>
      </c>
      <c r="B221" s="576"/>
      <c r="C221" s="605">
        <v>1098</v>
      </c>
      <c r="D221" s="604" t="s">
        <v>394</v>
      </c>
      <c r="E221" s="603">
        <f>SUMIF($C$603:$C$12272,$C221,E$603:E$12272)</f>
        <v>0</v>
      </c>
      <c r="F221" s="602">
        <f>SUMIF($C$603:$C$12272,$C221,F$603:F$12272)</f>
        <v>0</v>
      </c>
      <c r="G221" s="601">
        <f>SUMIF($C$603:$C$12272,$C221,G$603:G$12272)</f>
        <v>0</v>
      </c>
      <c r="H221" s="600">
        <f>SUMIF($C$603:$C$12272,$C221,H$603:H$12272)</f>
        <v>0</v>
      </c>
      <c r="I221" s="600">
        <f>SUMIF($C$603:$C$12272,$C221,I$603:I$12272)</f>
        <v>0</v>
      </c>
      <c r="J221" s="599">
        <f>SUMIF($C$603:$C$12272,$C221,J$603:J$12272)</f>
        <v>0</v>
      </c>
      <c r="K221" s="3" t="str">
        <f>(IF($E221&lt;&gt;0,$K$2,IF($F221&lt;&gt;0,$K$2,IF($G221&lt;&gt;0,$K$2,IF($H221&lt;&gt;0,$K$2,IF($I221&lt;&gt;0,$K$2,IF($J221&lt;&gt;0,$K$2,"")))))))</f>
        <v/>
      </c>
      <c r="L221" s="482" t="s">
        <v>278</v>
      </c>
    </row>
    <row r="222" spans="1:26" s="82" customFormat="1" ht="18.75" hidden="1" customHeight="1">
      <c r="A222" s="189">
        <v>220</v>
      </c>
      <c r="B222" s="617">
        <v>1900</v>
      </c>
      <c r="C222" s="562" t="s">
        <v>393</v>
      </c>
      <c r="D222" s="562"/>
      <c r="E222" s="561">
        <f>SUMIF($B$603:$B$12272,$B222,E$603:E$12272)</f>
        <v>0</v>
      </c>
      <c r="F222" s="560">
        <f>SUMIF($B$603:$B$12272,$B222,F$603:F$12272)</f>
        <v>0</v>
      </c>
      <c r="G222" s="595">
        <f>SUMIF($B$603:$B$12272,$B222,G$603:G$12272)</f>
        <v>0</v>
      </c>
      <c r="H222" s="594">
        <f>SUMIF($B$603:$B$12272,$B222,H$603:H$12272)</f>
        <v>0</v>
      </c>
      <c r="I222" s="594">
        <f>SUMIF($B$603:$B$12272,$B222,I$603:I$12272)</f>
        <v>0</v>
      </c>
      <c r="J222" s="593">
        <f>SUMIF($B$603:$B$12272,$B222,J$603:J$12272)</f>
        <v>0</v>
      </c>
      <c r="K222" s="3" t="str">
        <f>(IF($E222&lt;&gt;0,$K$2,IF($F222&lt;&gt;0,$K$2,IF($G222&lt;&gt;0,$K$2,IF($H222&lt;&gt;0,$K$2,IF($I222&lt;&gt;0,$K$2,IF($J222&lt;&gt;0,$K$2,"")))))))</f>
        <v/>
      </c>
      <c r="L222" s="482" t="s">
        <v>275</v>
      </c>
      <c r="M222" s="1"/>
      <c r="N222" s="1"/>
      <c r="O222" s="1"/>
      <c r="P222" s="1"/>
      <c r="Q222" s="1"/>
      <c r="R222" s="1"/>
      <c r="S222" s="1"/>
      <c r="T222" s="1"/>
      <c r="U222" s="1"/>
      <c r="V222" s="1"/>
      <c r="W222" s="1"/>
      <c r="X222" s="1"/>
      <c r="Y222" s="1"/>
      <c r="Z222" s="1"/>
    </row>
    <row r="223" spans="1:26" ht="18.75" hidden="1" customHeight="1">
      <c r="A223" s="32">
        <v>225</v>
      </c>
      <c r="B223" s="576"/>
      <c r="C223" s="616">
        <v>1901</v>
      </c>
      <c r="D223" s="676" t="s">
        <v>392</v>
      </c>
      <c r="E223" s="590">
        <f>SUMIF($C$603:$C$12272,$C223,E$603:E$12272)</f>
        <v>0</v>
      </c>
      <c r="F223" s="589">
        <f>SUMIF($C$603:$C$12272,$C223,F$603:F$12272)</f>
        <v>0</v>
      </c>
      <c r="G223" s="588">
        <f>SUMIF($C$603:$C$12272,$C223,G$603:G$12272)</f>
        <v>0</v>
      </c>
      <c r="H223" s="587">
        <f>SUMIF($C$603:$C$12272,$C223,H$603:H$12272)</f>
        <v>0</v>
      </c>
      <c r="I223" s="587">
        <f>SUMIF($C$603:$C$12272,$C223,I$603:I$12272)</f>
        <v>0</v>
      </c>
      <c r="J223" s="586">
        <f>SUMIF($C$603:$C$12272,$C223,J$603:J$12272)</f>
        <v>0</v>
      </c>
      <c r="K223" s="3" t="str">
        <f>(IF($E223&lt;&gt;0,$K$2,IF($F223&lt;&gt;0,$K$2,IF($G223&lt;&gt;0,$K$2,IF($H223&lt;&gt;0,$K$2,IF($I223&lt;&gt;0,$K$2,IF($J223&lt;&gt;0,$K$2,"")))))))</f>
        <v/>
      </c>
      <c r="L223" s="482" t="s">
        <v>251</v>
      </c>
    </row>
    <row r="224" spans="1:26" ht="18.75" hidden="1" customHeight="1">
      <c r="A224" s="32">
        <v>230</v>
      </c>
      <c r="B224" s="673"/>
      <c r="C224" s="613">
        <v>1981</v>
      </c>
      <c r="D224" s="675" t="s">
        <v>391</v>
      </c>
      <c r="E224" s="611">
        <f>SUMIF($C$603:$C$12272,$C224,E$603:E$12272)</f>
        <v>0</v>
      </c>
      <c r="F224" s="610">
        <f>SUMIF($C$603:$C$12272,$C224,F$603:F$12272)</f>
        <v>0</v>
      </c>
      <c r="G224" s="609">
        <f>SUMIF($C$603:$C$12272,$C224,G$603:G$12272)</f>
        <v>0</v>
      </c>
      <c r="H224" s="608">
        <f>SUMIF($C$603:$C$12272,$C224,H$603:H$12272)</f>
        <v>0</v>
      </c>
      <c r="I224" s="608">
        <f>SUMIF($C$603:$C$12272,$C224,I$603:I$12272)</f>
        <v>0</v>
      </c>
      <c r="J224" s="607">
        <f>SUMIF($C$603:$C$12272,$C224,J$603:J$12272)</f>
        <v>0</v>
      </c>
      <c r="K224" s="3" t="str">
        <f>(IF($E224&lt;&gt;0,$K$2,IF($F224&lt;&gt;0,$K$2,IF($G224&lt;&gt;0,$K$2,IF($H224&lt;&gt;0,$K$2,IF($I224&lt;&gt;0,$K$2,IF($J224&lt;&gt;0,$K$2,"")))))))</f>
        <v/>
      </c>
      <c r="L224" s="482" t="s">
        <v>269</v>
      </c>
      <c r="M224" s="82"/>
      <c r="N224" s="82"/>
      <c r="O224" s="82"/>
      <c r="P224" s="82"/>
      <c r="Q224" s="82"/>
      <c r="R224" s="82"/>
      <c r="S224" s="82"/>
      <c r="T224" s="82"/>
      <c r="U224" s="82"/>
      <c r="V224" s="82"/>
      <c r="W224" s="82"/>
      <c r="X224" s="82"/>
      <c r="Y224" s="82"/>
      <c r="Z224" s="82"/>
    </row>
    <row r="225" spans="1:26" ht="18.75" hidden="1" customHeight="1">
      <c r="A225" s="32">
        <v>245</v>
      </c>
      <c r="B225" s="576"/>
      <c r="C225" s="605">
        <v>1991</v>
      </c>
      <c r="D225" s="627" t="s">
        <v>390</v>
      </c>
      <c r="E225" s="603">
        <f>SUMIF($C$603:$C$12272,$C225,E$603:E$12272)</f>
        <v>0</v>
      </c>
      <c r="F225" s="602">
        <f>SUMIF($C$603:$C$12272,$C225,F$603:F$12272)</f>
        <v>0</v>
      </c>
      <c r="G225" s="601">
        <f>SUMIF($C$603:$C$12272,$C225,G$603:G$12272)</f>
        <v>0</v>
      </c>
      <c r="H225" s="600">
        <f>SUMIF($C$603:$C$12272,$C225,H$603:H$12272)</f>
        <v>0</v>
      </c>
      <c r="I225" s="600">
        <f>SUMIF($C$603:$C$12272,$C225,I$603:I$12272)</f>
        <v>0</v>
      </c>
      <c r="J225" s="599">
        <f>SUMIF($C$603:$C$12272,$C225,J$603:J$12272)</f>
        <v>0</v>
      </c>
      <c r="K225" s="3" t="str">
        <f>(IF($E225&lt;&gt;0,$K$2,IF($F225&lt;&gt;0,$K$2,IF($G225&lt;&gt;0,$K$2,IF($H225&lt;&gt;0,$K$2,IF($I225&lt;&gt;0,$K$2,IF($J225&lt;&gt;0,$K$2,"")))))))</f>
        <v/>
      </c>
      <c r="L225" s="482" t="s">
        <v>292</v>
      </c>
    </row>
    <row r="226" spans="1:26" s="82" customFormat="1" ht="18.75" hidden="1" customHeight="1">
      <c r="A226" s="189">
        <v>220</v>
      </c>
      <c r="B226" s="617">
        <v>2100</v>
      </c>
      <c r="C226" s="562" t="s">
        <v>389</v>
      </c>
      <c r="D226" s="562"/>
      <c r="E226" s="561">
        <f>SUMIF($B$603:$B$12272,$B226,E$603:E$12272)</f>
        <v>0</v>
      </c>
      <c r="F226" s="560">
        <f>SUMIF($B$603:$B$12272,$B226,F$603:F$12272)</f>
        <v>0</v>
      </c>
      <c r="G226" s="595">
        <f>SUMIF($B$603:$B$12272,$B226,G$603:G$12272)</f>
        <v>0</v>
      </c>
      <c r="H226" s="594">
        <f>SUMIF($B$603:$B$12272,$B226,H$603:H$12272)</f>
        <v>0</v>
      </c>
      <c r="I226" s="594">
        <f>SUMIF($B$603:$B$12272,$B226,I$603:I$12272)</f>
        <v>0</v>
      </c>
      <c r="J226" s="593">
        <f>SUMIF($B$603:$B$12272,$B226,J$603:J$12272)</f>
        <v>0</v>
      </c>
      <c r="K226" s="3" t="str">
        <f>(IF($E226&lt;&gt;0,$K$2,IF($F226&lt;&gt;0,$K$2,IF($G226&lt;&gt;0,$K$2,IF($H226&lt;&gt;0,$K$2,IF($I226&lt;&gt;0,$K$2,IF($J226&lt;&gt;0,$K$2,"")))))))</f>
        <v/>
      </c>
      <c r="L226" s="482" t="s">
        <v>249</v>
      </c>
      <c r="M226" s="1"/>
      <c r="N226" s="1"/>
      <c r="O226" s="1"/>
      <c r="P226" s="1"/>
      <c r="Q226" s="1"/>
      <c r="R226" s="1"/>
      <c r="S226" s="1"/>
      <c r="T226" s="1"/>
      <c r="U226" s="1"/>
      <c r="V226" s="1"/>
      <c r="W226" s="1"/>
      <c r="X226" s="1"/>
      <c r="Y226" s="1"/>
      <c r="Z226" s="1"/>
    </row>
    <row r="227" spans="1:26" ht="18.75" hidden="1" customHeight="1">
      <c r="A227" s="32">
        <v>225</v>
      </c>
      <c r="B227" s="576"/>
      <c r="C227" s="616">
        <v>2110</v>
      </c>
      <c r="D227" s="674" t="s">
        <v>388</v>
      </c>
      <c r="E227" s="590">
        <f>SUMIF($C$603:$C$12272,$C227,E$603:E$12272)</f>
        <v>0</v>
      </c>
      <c r="F227" s="589">
        <f>SUMIF($C$603:$C$12272,$C227,F$603:F$12272)</f>
        <v>0</v>
      </c>
      <c r="G227" s="588">
        <f>SUMIF($C$603:$C$12272,$C227,G$603:G$12272)</f>
        <v>0</v>
      </c>
      <c r="H227" s="587">
        <f>SUMIF($C$603:$C$12272,$C227,H$603:H$12272)</f>
        <v>0</v>
      </c>
      <c r="I227" s="587">
        <f>SUMIF($C$603:$C$12272,$C227,I$603:I$12272)</f>
        <v>0</v>
      </c>
      <c r="J227" s="586">
        <f>SUMIF($C$603:$C$12272,$C227,J$603:J$12272)</f>
        <v>0</v>
      </c>
      <c r="K227" s="3" t="str">
        <f>(IF($E227&lt;&gt;0,$K$2,IF($F227&lt;&gt;0,$K$2,IF($G227&lt;&gt;0,$K$2,IF($H227&lt;&gt;0,$K$2,IF($I227&lt;&gt;0,$K$2,IF($J227&lt;&gt;0,$K$2,"")))))))</f>
        <v/>
      </c>
      <c r="L227" s="482" t="s">
        <v>287</v>
      </c>
    </row>
    <row r="228" spans="1:26" ht="18.75" hidden="1" customHeight="1">
      <c r="A228" s="32">
        <v>230</v>
      </c>
      <c r="B228" s="673"/>
      <c r="C228" s="613">
        <v>2120</v>
      </c>
      <c r="D228" s="672" t="s">
        <v>387</v>
      </c>
      <c r="E228" s="611">
        <f>SUMIF($C$603:$C$12272,$C228,E$603:E$12272)</f>
        <v>0</v>
      </c>
      <c r="F228" s="610">
        <f>SUMIF($C$603:$C$12272,$C228,F$603:F$12272)</f>
        <v>0</v>
      </c>
      <c r="G228" s="609">
        <f>SUMIF($C$603:$C$12272,$C228,G$603:G$12272)</f>
        <v>0</v>
      </c>
      <c r="H228" s="608">
        <f>SUMIF($C$603:$C$12272,$C228,H$603:H$12272)</f>
        <v>0</v>
      </c>
      <c r="I228" s="608">
        <f>SUMIF($C$603:$C$12272,$C228,I$603:I$12272)</f>
        <v>0</v>
      </c>
      <c r="J228" s="607">
        <f>SUMIF($C$603:$C$12272,$C228,J$603:J$12272)</f>
        <v>0</v>
      </c>
      <c r="K228" s="3" t="str">
        <f>(IF($E228&lt;&gt;0,$K$2,IF($F228&lt;&gt;0,$K$2,IF($G228&lt;&gt;0,$K$2,IF($H228&lt;&gt;0,$K$2,IF($I228&lt;&gt;0,$K$2,IF($J228&lt;&gt;0,$K$2,"")))))))</f>
        <v/>
      </c>
      <c r="L228" s="482"/>
      <c r="M228" s="82"/>
      <c r="N228" s="82"/>
      <c r="O228" s="82"/>
      <c r="P228" s="82"/>
      <c r="Q228" s="82"/>
      <c r="R228" s="82"/>
      <c r="S228" s="82"/>
      <c r="T228" s="82"/>
      <c r="U228" s="82"/>
      <c r="V228" s="82"/>
      <c r="W228" s="82"/>
      <c r="X228" s="82"/>
      <c r="Y228" s="82"/>
      <c r="Z228" s="82"/>
    </row>
    <row r="229" spans="1:26" ht="18.75" hidden="1" customHeight="1">
      <c r="A229" s="32">
        <v>235</v>
      </c>
      <c r="B229" s="673"/>
      <c r="C229" s="613">
        <v>2125</v>
      </c>
      <c r="D229" s="672" t="s">
        <v>386</v>
      </c>
      <c r="E229" s="611">
        <f>SUMIF($C$603:$C$12272,$C229,E$603:E$12272)</f>
        <v>0</v>
      </c>
      <c r="F229" s="610">
        <f>SUMIF($C$603:$C$12272,$C229,F$603:F$12272)</f>
        <v>0</v>
      </c>
      <c r="G229" s="609">
        <f>SUMIF($C$603:$C$12272,$C229,G$603:G$12272)</f>
        <v>0</v>
      </c>
      <c r="H229" s="608">
        <f>SUMIF($C$603:$C$12272,$C229,H$603:H$12272)</f>
        <v>0</v>
      </c>
      <c r="I229" s="608">
        <f>SUMIF($C$603:$C$12272,$C229,I$603:I$12272)</f>
        <v>0</v>
      </c>
      <c r="J229" s="607">
        <f>SUMIF($C$603:$C$12272,$C229,J$603:J$12272)</f>
        <v>0</v>
      </c>
      <c r="K229" s="3" t="str">
        <f>(IF($E229&lt;&gt;0,$K$2,IF($F229&lt;&gt;0,$K$2,IF($G229&lt;&gt;0,$K$2,IF($H229&lt;&gt;0,$K$2,IF($I229&lt;&gt;0,$K$2,IF($J229&lt;&gt;0,$K$2,"")))))))</f>
        <v/>
      </c>
      <c r="L229" s="482" t="s">
        <v>264</v>
      </c>
    </row>
    <row r="230" spans="1:26" ht="18.75" hidden="1" customHeight="1">
      <c r="A230" s="32">
        <v>240</v>
      </c>
      <c r="B230" s="631"/>
      <c r="C230" s="613">
        <v>2140</v>
      </c>
      <c r="D230" s="672" t="s">
        <v>385</v>
      </c>
      <c r="E230" s="611">
        <f>SUMIF($C$603:$C$12272,$C230,E$603:E$12272)</f>
        <v>0</v>
      </c>
      <c r="F230" s="610">
        <f>SUMIF($C$603:$C$12272,$C230,F$603:F$12272)</f>
        <v>0</v>
      </c>
      <c r="G230" s="609">
        <f>SUMIF($C$603:$C$12272,$C230,G$603:G$12272)</f>
        <v>0</v>
      </c>
      <c r="H230" s="608">
        <f>SUMIF($C$603:$C$12272,$C230,H$603:H$12272)</f>
        <v>0</v>
      </c>
      <c r="I230" s="608">
        <f>SUMIF($C$603:$C$12272,$C230,I$603:I$12272)</f>
        <v>0</v>
      </c>
      <c r="J230" s="607">
        <f>SUMIF($C$603:$C$12272,$C230,J$603:J$12272)</f>
        <v>0</v>
      </c>
      <c r="K230" s="3" t="str">
        <f>(IF($E230&lt;&gt;0,$K$2,IF($F230&lt;&gt;0,$K$2,IF($G230&lt;&gt;0,$K$2,IF($H230&lt;&gt;0,$K$2,IF($I230&lt;&gt;0,$K$2,IF($J230&lt;&gt;0,$K$2,"")))))))</f>
        <v/>
      </c>
      <c r="L230" s="482" t="s">
        <v>269</v>
      </c>
    </row>
    <row r="231" spans="1:26" ht="18.75" hidden="1" customHeight="1">
      <c r="A231" s="32">
        <v>245</v>
      </c>
      <c r="B231" s="576"/>
      <c r="C231" s="605">
        <v>2190</v>
      </c>
      <c r="D231" s="671" t="s">
        <v>384</v>
      </c>
      <c r="E231" s="603">
        <f>SUMIF($C$603:$C$12272,$C231,E$603:E$12272)</f>
        <v>0</v>
      </c>
      <c r="F231" s="602">
        <f>SUMIF($C$603:$C$12272,$C231,F$603:F$12272)</f>
        <v>0</v>
      </c>
      <c r="G231" s="601">
        <f>SUMIF($C$603:$C$12272,$C231,G$603:G$12272)</f>
        <v>0</v>
      </c>
      <c r="H231" s="600">
        <f>SUMIF($C$603:$C$12272,$C231,H$603:H$12272)</f>
        <v>0</v>
      </c>
      <c r="I231" s="600">
        <f>SUMIF($C$603:$C$12272,$C231,I$603:I$12272)</f>
        <v>0</v>
      </c>
      <c r="J231" s="599">
        <f>SUMIF($C$603:$C$12272,$C231,J$603:J$12272)</f>
        <v>0</v>
      </c>
      <c r="K231" s="3" t="str">
        <f>(IF($E231&lt;&gt;0,$K$2,IF($F231&lt;&gt;0,$K$2,IF($G231&lt;&gt;0,$K$2,IF($H231&lt;&gt;0,$K$2,IF($I231&lt;&gt;0,$K$2,IF($J231&lt;&gt;0,$K$2,"")))))))</f>
        <v/>
      </c>
      <c r="L231" s="482"/>
    </row>
    <row r="232" spans="1:26" s="82" customFormat="1" ht="18.75" hidden="1" customHeight="1">
      <c r="A232" s="189">
        <v>250</v>
      </c>
      <c r="B232" s="617">
        <v>2200</v>
      </c>
      <c r="C232" s="562" t="s">
        <v>383</v>
      </c>
      <c r="D232" s="562"/>
      <c r="E232" s="561">
        <f>SUMIF($B$603:$B$12272,$B232,E$603:E$12272)</f>
        <v>0</v>
      </c>
      <c r="F232" s="560">
        <f>SUMIF($B$603:$B$12272,$B232,F$603:F$12272)</f>
        <v>0</v>
      </c>
      <c r="G232" s="595">
        <f>SUMIF($B$603:$B$12272,$B232,G$603:G$12272)</f>
        <v>0</v>
      </c>
      <c r="H232" s="594">
        <f>SUMIF($B$603:$B$12272,$B232,H$603:H$12272)</f>
        <v>0</v>
      </c>
      <c r="I232" s="594">
        <f>SUMIF($B$603:$B$12272,$B232,I$603:I$12272)</f>
        <v>0</v>
      </c>
      <c r="J232" s="593">
        <f>SUMIF($B$603:$B$12272,$B232,J$603:J$12272)</f>
        <v>0</v>
      </c>
      <c r="K232" s="3" t="str">
        <f>(IF($E232&lt;&gt;0,$K$2,IF($F232&lt;&gt;0,$K$2,IF($G232&lt;&gt;0,$K$2,IF($H232&lt;&gt;0,$K$2,IF($I232&lt;&gt;0,$K$2,IF($J232&lt;&gt;0,$K$2,"")))))))</f>
        <v/>
      </c>
      <c r="L232" s="482" t="s">
        <v>272</v>
      </c>
      <c r="M232" s="1"/>
      <c r="N232" s="1"/>
      <c r="O232" s="1"/>
      <c r="P232" s="1"/>
      <c r="Q232" s="1"/>
      <c r="R232" s="1"/>
      <c r="S232" s="1"/>
      <c r="T232" s="1"/>
      <c r="U232" s="1"/>
      <c r="V232" s="1"/>
      <c r="W232" s="1"/>
      <c r="X232" s="1"/>
      <c r="Y232" s="1"/>
      <c r="Z232" s="1"/>
    </row>
    <row r="233" spans="1:26" ht="18.75" hidden="1" customHeight="1">
      <c r="A233" s="32">
        <v>255</v>
      </c>
      <c r="B233" s="576"/>
      <c r="C233" s="616">
        <v>2221</v>
      </c>
      <c r="D233" s="628" t="s">
        <v>382</v>
      </c>
      <c r="E233" s="590">
        <f>SUMIF($C$603:$C$12272,$C233,E$603:E$12272)</f>
        <v>0</v>
      </c>
      <c r="F233" s="589">
        <f>SUMIF($C$603:$C$12272,$C233,F$603:F$12272)</f>
        <v>0</v>
      </c>
      <c r="G233" s="588">
        <f>SUMIF($C$603:$C$12272,$C233,G$603:G$12272)</f>
        <v>0</v>
      </c>
      <c r="H233" s="587">
        <f>SUMIF($C$603:$C$12272,$C233,H$603:H$12272)</f>
        <v>0</v>
      </c>
      <c r="I233" s="587">
        <f>SUMIF($C$603:$C$12272,$C233,I$603:I$12272)</f>
        <v>0</v>
      </c>
      <c r="J233" s="586">
        <f>SUMIF($C$603:$C$12272,$C233,J$603:J$12272)</f>
        <v>0</v>
      </c>
      <c r="K233" s="3" t="str">
        <f>(IF($E233&lt;&gt;0,$K$2,IF($F233&lt;&gt;0,$K$2,IF($G233&lt;&gt;0,$K$2,IF($H233&lt;&gt;0,$K$2,IF($I233&lt;&gt;0,$K$2,IF($J233&lt;&gt;0,$K$2,"")))))))</f>
        <v/>
      </c>
      <c r="L233" s="482" t="s">
        <v>269</v>
      </c>
    </row>
    <row r="234" spans="1:26" ht="18.75" hidden="1" customHeight="1">
      <c r="A234" s="32">
        <v>265</v>
      </c>
      <c r="B234" s="576"/>
      <c r="C234" s="605">
        <v>2224</v>
      </c>
      <c r="D234" s="670" t="s">
        <v>381</v>
      </c>
      <c r="E234" s="603">
        <f>SUMIF($C$603:$C$12272,$C234,E$603:E$12272)</f>
        <v>0</v>
      </c>
      <c r="F234" s="602">
        <f>SUMIF($C$603:$C$12272,$C234,F$603:F$12272)</f>
        <v>0</v>
      </c>
      <c r="G234" s="601">
        <f>SUMIF($C$603:$C$12272,$C234,G$603:G$12272)</f>
        <v>0</v>
      </c>
      <c r="H234" s="600">
        <f>SUMIF($C$603:$C$12272,$C234,H$603:H$12272)</f>
        <v>0</v>
      </c>
      <c r="I234" s="600">
        <f>SUMIF($C$603:$C$12272,$C234,I$603:I$12272)</f>
        <v>0</v>
      </c>
      <c r="J234" s="599">
        <f>SUMIF($C$603:$C$12272,$C234,J$603:J$12272)</f>
        <v>0</v>
      </c>
      <c r="K234" s="3" t="str">
        <f>(IF($E234&lt;&gt;0,$K$2,IF($F234&lt;&gt;0,$K$2,IF($G234&lt;&gt;0,$K$2,IF($H234&lt;&gt;0,$K$2,IF($I234&lt;&gt;0,$K$2,IF($J234&lt;&gt;0,$K$2,"")))))))</f>
        <v/>
      </c>
      <c r="L234" s="482" t="s">
        <v>321</v>
      </c>
    </row>
    <row r="235" spans="1:26" s="82" customFormat="1" ht="18.75" hidden="1" customHeight="1">
      <c r="A235" s="189">
        <v>270</v>
      </c>
      <c r="B235" s="617">
        <v>2500</v>
      </c>
      <c r="C235" s="562" t="s">
        <v>380</v>
      </c>
      <c r="D235" s="669"/>
      <c r="E235" s="561">
        <f>SUMIF($B$603:$B$12272,$B235,E$603:E$12272)</f>
        <v>0</v>
      </c>
      <c r="F235" s="560">
        <f>SUMIF($B$603:$B$12272,$B235,F$603:F$12272)</f>
        <v>0</v>
      </c>
      <c r="G235" s="595">
        <f>SUMIF($B$603:$B$12272,$B235,G$603:G$12272)</f>
        <v>0</v>
      </c>
      <c r="H235" s="594">
        <f>SUMIF($B$603:$B$12272,$B235,H$603:H$12272)</f>
        <v>0</v>
      </c>
      <c r="I235" s="594">
        <f>SUMIF($B$603:$B$12272,$B235,I$603:I$12272)</f>
        <v>0</v>
      </c>
      <c r="J235" s="593">
        <f>SUMIF($B$603:$B$12272,$B235,J$603:J$12272)</f>
        <v>0</v>
      </c>
      <c r="K235" s="3" t="str">
        <f>(IF($E235&lt;&gt;0,$K$2,IF($F235&lt;&gt;0,$K$2,IF($G235&lt;&gt;0,$K$2,IF($H235&lt;&gt;0,$K$2,IF($I235&lt;&gt;0,$K$2,IF($J235&lt;&gt;0,$K$2,"")))))))</f>
        <v/>
      </c>
      <c r="L235" s="482" t="s">
        <v>319</v>
      </c>
      <c r="M235" s="1"/>
      <c r="N235" s="1"/>
      <c r="O235" s="1"/>
      <c r="P235" s="1"/>
      <c r="Q235" s="1"/>
      <c r="R235" s="1"/>
      <c r="S235" s="1"/>
      <c r="T235" s="1"/>
      <c r="U235" s="1"/>
      <c r="V235" s="1"/>
      <c r="W235" s="1"/>
      <c r="X235" s="1"/>
      <c r="Y235" s="1"/>
      <c r="Z235" s="1"/>
    </row>
    <row r="236" spans="1:26" s="82" customFormat="1" ht="18.75" hidden="1" customHeight="1">
      <c r="A236" s="189">
        <v>290</v>
      </c>
      <c r="B236" s="617">
        <v>2600</v>
      </c>
      <c r="C236" s="626" t="s">
        <v>379</v>
      </c>
      <c r="D236" s="625"/>
      <c r="E236" s="561">
        <f>SUMIF($B$603:$B$12272,$B236,E$603:E$12272)</f>
        <v>0</v>
      </c>
      <c r="F236" s="560">
        <f>SUMIF($B$603:$B$12272,$B236,F$603:F$12272)</f>
        <v>0</v>
      </c>
      <c r="G236" s="595">
        <f>SUMIF($B$603:$B$12272,$B236,G$603:G$12272)</f>
        <v>0</v>
      </c>
      <c r="H236" s="594">
        <f>SUMIF($B$603:$B$12272,$B236,H$603:H$12272)</f>
        <v>0</v>
      </c>
      <c r="I236" s="594">
        <f>SUMIF($B$603:$B$12272,$B236,I$603:I$12272)</f>
        <v>0</v>
      </c>
      <c r="J236" s="593">
        <f>SUMIF($B$603:$B$12272,$B236,J$603:J$12272)</f>
        <v>0</v>
      </c>
      <c r="K236" s="3" t="str">
        <f>(IF($E236&lt;&gt;0,$K$2,IF($F236&lt;&gt;0,$K$2,IF($G236&lt;&gt;0,$K$2,IF($H236&lt;&gt;0,$K$2,IF($I236&lt;&gt;0,$K$2,IF($J236&lt;&gt;0,$K$2,"")))))))</f>
        <v/>
      </c>
      <c r="L236" s="482" t="s">
        <v>317</v>
      </c>
      <c r="M236" s="1"/>
      <c r="N236" s="1"/>
      <c r="O236" s="1"/>
      <c r="P236" s="1"/>
      <c r="Q236" s="1"/>
      <c r="R236" s="1"/>
      <c r="S236" s="1"/>
      <c r="T236" s="1"/>
      <c r="U236" s="1"/>
      <c r="V236" s="1"/>
      <c r="W236" s="1"/>
      <c r="X236" s="1"/>
      <c r="Y236" s="1"/>
      <c r="Z236" s="1"/>
    </row>
    <row r="237" spans="1:26" s="82" customFormat="1" ht="18.75" hidden="1" customHeight="1">
      <c r="A237" s="98">
        <v>320</v>
      </c>
      <c r="B237" s="617">
        <v>2700</v>
      </c>
      <c r="C237" s="626" t="s">
        <v>378</v>
      </c>
      <c r="D237" s="625"/>
      <c r="E237" s="561">
        <f>SUMIF($B$603:$B$12272,$B237,E$603:E$12272)</f>
        <v>0</v>
      </c>
      <c r="F237" s="560">
        <f>SUMIF($B$603:$B$12272,$B237,F$603:F$12272)</f>
        <v>0</v>
      </c>
      <c r="G237" s="595">
        <f>SUMIF($B$603:$B$12272,$B237,G$603:G$12272)</f>
        <v>0</v>
      </c>
      <c r="H237" s="594">
        <f>SUMIF($B$603:$B$12272,$B237,H$603:H$12272)</f>
        <v>0</v>
      </c>
      <c r="I237" s="594">
        <f>SUMIF($B$603:$B$12272,$B237,I$603:I$12272)</f>
        <v>0</v>
      </c>
      <c r="J237" s="593">
        <f>SUMIF($B$603:$B$12272,$B237,J$603:J$12272)</f>
        <v>0</v>
      </c>
      <c r="K237" s="3" t="str">
        <f>(IF($E237&lt;&gt;0,$K$2,IF($F237&lt;&gt;0,$K$2,IF($G237&lt;&gt;0,$K$2,IF($H237&lt;&gt;0,$K$2,IF($I237&lt;&gt;0,$K$2,IF($J237&lt;&gt;0,$K$2,"")))))))</f>
        <v/>
      </c>
      <c r="L237" s="482" t="s">
        <v>315</v>
      </c>
    </row>
    <row r="238" spans="1:26" s="82" customFormat="1" ht="35.25" hidden="1" customHeight="1">
      <c r="A238" s="189">
        <v>330</v>
      </c>
      <c r="B238" s="617">
        <v>2800</v>
      </c>
      <c r="C238" s="626" t="s">
        <v>377</v>
      </c>
      <c r="D238" s="625"/>
      <c r="E238" s="561">
        <f>SUMIF($B$603:$B$12272,$B238,E$603:E$12272)</f>
        <v>0</v>
      </c>
      <c r="F238" s="560">
        <f>SUMIF($B$603:$B$12272,$B238,F$603:F$12272)</f>
        <v>0</v>
      </c>
      <c r="G238" s="595">
        <f>SUMIF($B$603:$B$12272,$B238,G$603:G$12272)</f>
        <v>0</v>
      </c>
      <c r="H238" s="594">
        <f>SUMIF($B$603:$B$12272,$B238,H$603:H$12272)</f>
        <v>0</v>
      </c>
      <c r="I238" s="594">
        <f>SUMIF($B$603:$B$12272,$B238,I$603:I$12272)</f>
        <v>0</v>
      </c>
      <c r="J238" s="593">
        <f>SUMIF($B$603:$B$12272,$B238,J$603:J$12272)</f>
        <v>0</v>
      </c>
      <c r="K238" s="3" t="str">
        <f>(IF($E238&lt;&gt;0,$K$2,IF($F238&lt;&gt;0,$K$2,IF($G238&lt;&gt;0,$K$2,IF($H238&lt;&gt;0,$K$2,IF($I238&lt;&gt;0,$K$2,IF($J238&lt;&gt;0,$K$2,"")))))))</f>
        <v/>
      </c>
      <c r="L238" s="549" t="s">
        <v>249</v>
      </c>
    </row>
    <row r="239" spans="1:26" s="82" customFormat="1" ht="18.75" hidden="1" customHeight="1">
      <c r="A239" s="189">
        <v>350</v>
      </c>
      <c r="B239" s="617">
        <v>2900</v>
      </c>
      <c r="C239" s="562" t="s">
        <v>376</v>
      </c>
      <c r="D239" s="562"/>
      <c r="E239" s="561">
        <f>SUMIF($B$603:$B$12272,$B239,E$603:E$12272)</f>
        <v>0</v>
      </c>
      <c r="F239" s="560">
        <f>SUMIF($B$603:$B$12272,$B239,F$603:F$12272)</f>
        <v>0</v>
      </c>
      <c r="G239" s="595">
        <f>SUMIF($B$603:$B$12272,$B239,G$603:G$12272)</f>
        <v>0</v>
      </c>
      <c r="H239" s="594">
        <f>SUMIF($B$603:$B$12272,$B239,H$603:H$12272)</f>
        <v>0</v>
      </c>
      <c r="I239" s="594">
        <f>SUMIF($B$603:$B$12272,$B239,I$603:I$12272)</f>
        <v>0</v>
      </c>
      <c r="J239" s="593">
        <f>SUMIF($B$603:$B$12272,$B239,J$603:J$12272)</f>
        <v>0</v>
      </c>
      <c r="K239" s="3" t="str">
        <f>(IF($E239&lt;&gt;0,$K$2,IF($F239&lt;&gt;0,$K$2,IF($G239&lt;&gt;0,$K$2,IF($H239&lt;&gt;0,$K$2,IF($I239&lt;&gt;0,$K$2,IF($J239&lt;&gt;0,$K$2,"")))))))</f>
        <v/>
      </c>
      <c r="L239" s="482"/>
    </row>
    <row r="240" spans="1:26" ht="18.75" hidden="1" customHeight="1">
      <c r="A240" s="32">
        <v>355</v>
      </c>
      <c r="B240" s="653"/>
      <c r="C240" s="616">
        <v>2910</v>
      </c>
      <c r="D240" s="668" t="s">
        <v>375</v>
      </c>
      <c r="E240" s="590">
        <f>SUMIF($C$603:$C$12272,$C240,E$603:E$12272)</f>
        <v>0</v>
      </c>
      <c r="F240" s="589">
        <f>SUMIF($C$603:$C$12272,$C240,F$603:F$12272)</f>
        <v>0</v>
      </c>
      <c r="G240" s="588">
        <f>SUMIF($C$603:$C$12272,$C240,G$603:G$12272)</f>
        <v>0</v>
      </c>
      <c r="H240" s="587">
        <f>SUMIF($C$603:$C$12272,$C240,H$603:H$12272)</f>
        <v>0</v>
      </c>
      <c r="I240" s="587">
        <f>SUMIF($C$603:$C$12272,$C240,I$603:I$12272)</f>
        <v>0</v>
      </c>
      <c r="J240" s="586">
        <f>SUMIF($C$603:$C$12272,$C240,J$603:J$12272)</f>
        <v>0</v>
      </c>
      <c r="K240" s="3" t="str">
        <f>(IF($E240&lt;&gt;0,$K$2,IF($F240&lt;&gt;0,$K$2,IF($G240&lt;&gt;0,$K$2,IF($H240&lt;&gt;0,$K$2,IF($I240&lt;&gt;0,$K$2,IF($J240&lt;&gt;0,$K$2,"")))))))</f>
        <v/>
      </c>
      <c r="L240" s="482"/>
      <c r="M240" s="82"/>
      <c r="N240" s="82"/>
      <c r="O240" s="82"/>
      <c r="P240" s="82"/>
      <c r="Q240" s="82"/>
      <c r="R240" s="82"/>
      <c r="S240" s="82"/>
      <c r="T240" s="82"/>
      <c r="U240" s="82"/>
      <c r="V240" s="82"/>
      <c r="W240" s="82"/>
      <c r="X240" s="82"/>
      <c r="Y240" s="82"/>
      <c r="Z240" s="82"/>
    </row>
    <row r="241" spans="1:26" hidden="1">
      <c r="A241" s="32">
        <v>375</v>
      </c>
      <c r="B241" s="653"/>
      <c r="C241" s="667">
        <v>2920</v>
      </c>
      <c r="D241" s="666" t="s">
        <v>374</v>
      </c>
      <c r="E241" s="665">
        <f>SUMIF($C$603:$C$12272,$C241,E$603:E$12272)</f>
        <v>0</v>
      </c>
      <c r="F241" s="664">
        <f>SUMIF($C$603:$C$12272,$C241,F$603:F$12272)</f>
        <v>0</v>
      </c>
      <c r="G241" s="663">
        <f>SUMIF($C$603:$C$12272,$C241,G$603:G$12272)</f>
        <v>0</v>
      </c>
      <c r="H241" s="662">
        <f>SUMIF($C$603:$C$12272,$C241,H$603:H$12272)</f>
        <v>0</v>
      </c>
      <c r="I241" s="662">
        <f>SUMIF($C$603:$C$12272,$C241,I$603:I$12272)</f>
        <v>0</v>
      </c>
      <c r="J241" s="661">
        <f>SUMIF($C$603:$C$12272,$C241,J$603:J$12272)</f>
        <v>0</v>
      </c>
      <c r="K241" s="3" t="str">
        <f>(IF($E241&lt;&gt;0,$K$2,IF($F241&lt;&gt;0,$K$2,IF($G241&lt;&gt;0,$K$2,IF($H241&lt;&gt;0,$K$2,IF($I241&lt;&gt;0,$K$2,IF($J241&lt;&gt;0,$K$2,"")))))))</f>
        <v/>
      </c>
      <c r="L241" s="482"/>
      <c r="M241" s="82"/>
      <c r="N241" s="82"/>
      <c r="O241" s="82"/>
      <c r="P241" s="82"/>
      <c r="Q241" s="82"/>
      <c r="R241" s="82"/>
      <c r="S241" s="82"/>
      <c r="T241" s="82"/>
      <c r="U241" s="82"/>
      <c r="V241" s="82"/>
      <c r="W241" s="82"/>
      <c r="X241" s="82"/>
      <c r="Y241" s="82"/>
      <c r="Z241" s="82"/>
    </row>
    <row r="242" spans="1:26" ht="31.5" hidden="1">
      <c r="A242" s="32">
        <v>375</v>
      </c>
      <c r="B242" s="653"/>
      <c r="C242" s="667">
        <v>2969</v>
      </c>
      <c r="D242" s="666" t="s">
        <v>373</v>
      </c>
      <c r="E242" s="665">
        <f>SUMIF($C$603:$C$12272,$C242,E$603:E$12272)</f>
        <v>0</v>
      </c>
      <c r="F242" s="664">
        <f>SUMIF($C$603:$C$12272,$C242,F$603:F$12272)</f>
        <v>0</v>
      </c>
      <c r="G242" s="663">
        <f>SUMIF($C$603:$C$12272,$C242,G$603:G$12272)</f>
        <v>0</v>
      </c>
      <c r="H242" s="662">
        <f>SUMIF($C$603:$C$12272,$C242,H$603:H$12272)</f>
        <v>0</v>
      </c>
      <c r="I242" s="662">
        <f>SUMIF($C$603:$C$12272,$C242,I$603:I$12272)</f>
        <v>0</v>
      </c>
      <c r="J242" s="661">
        <f>SUMIF($C$603:$C$12272,$C242,J$603:J$12272)</f>
        <v>0</v>
      </c>
      <c r="K242" s="3" t="str">
        <f>(IF($E242&lt;&gt;0,$K$2,IF($F242&lt;&gt;0,$K$2,IF($G242&lt;&gt;0,$K$2,IF($H242&lt;&gt;0,$K$2,IF($I242&lt;&gt;0,$K$2,IF($J242&lt;&gt;0,$K$2,"")))))))</f>
        <v/>
      </c>
      <c r="L242" s="482"/>
      <c r="M242" s="82"/>
      <c r="N242" s="82"/>
      <c r="O242" s="82"/>
      <c r="P242" s="82"/>
      <c r="Q242" s="82"/>
      <c r="R242" s="82"/>
      <c r="S242" s="82"/>
      <c r="T242" s="82"/>
      <c r="U242" s="82"/>
      <c r="V242" s="82"/>
      <c r="W242" s="82"/>
      <c r="X242" s="82"/>
      <c r="Y242" s="82"/>
      <c r="Z242" s="82"/>
    </row>
    <row r="243" spans="1:26" ht="31.5" hidden="1">
      <c r="A243" s="32">
        <v>380</v>
      </c>
      <c r="B243" s="653"/>
      <c r="C243" s="660">
        <v>2970</v>
      </c>
      <c r="D243" s="659" t="s">
        <v>372</v>
      </c>
      <c r="E243" s="658">
        <f>SUMIF($C$603:$C$12272,$C243,E$603:E$12272)</f>
        <v>0</v>
      </c>
      <c r="F243" s="657">
        <f>SUMIF($C$603:$C$12272,$C243,F$603:F$12272)</f>
        <v>0</v>
      </c>
      <c r="G243" s="656">
        <f>SUMIF($C$603:$C$12272,$C243,G$603:G$12272)</f>
        <v>0</v>
      </c>
      <c r="H243" s="655">
        <f>SUMIF($C$603:$C$12272,$C243,H$603:H$12272)</f>
        <v>0</v>
      </c>
      <c r="I243" s="655">
        <f>SUMIF($C$603:$C$12272,$C243,I$603:I$12272)</f>
        <v>0</v>
      </c>
      <c r="J243" s="654">
        <f>SUMIF($C$603:$C$12272,$C243,J$603:J$12272)</f>
        <v>0</v>
      </c>
      <c r="K243" s="3" t="str">
        <f>(IF($E243&lt;&gt;0,$K$2,IF($F243&lt;&gt;0,$K$2,IF($G243&lt;&gt;0,$K$2,IF($H243&lt;&gt;0,$K$2,IF($I243&lt;&gt;0,$K$2,IF($J243&lt;&gt;0,$K$2,"")))))))</f>
        <v/>
      </c>
      <c r="L243" s="549"/>
    </row>
    <row r="244" spans="1:26" ht="18.75" hidden="1" customHeight="1">
      <c r="A244" s="32">
        <v>385</v>
      </c>
      <c r="B244" s="653"/>
      <c r="C244" s="652">
        <v>2989</v>
      </c>
      <c r="D244" s="651" t="s">
        <v>371</v>
      </c>
      <c r="E244" s="650">
        <f>SUMIF($C$603:$C$12272,$C244,E$603:E$12272)</f>
        <v>0</v>
      </c>
      <c r="F244" s="649">
        <f>SUMIF($C$603:$C$12272,$C244,F$603:F$12272)</f>
        <v>0</v>
      </c>
      <c r="G244" s="648">
        <f>SUMIF($C$603:$C$12272,$C244,G$603:G$12272)</f>
        <v>0</v>
      </c>
      <c r="H244" s="647">
        <f>SUMIF($C$603:$C$12272,$C244,H$603:H$12272)</f>
        <v>0</v>
      </c>
      <c r="I244" s="647">
        <f>SUMIF($C$603:$C$12272,$C244,I$603:I$12272)</f>
        <v>0</v>
      </c>
      <c r="J244" s="646">
        <f>SUMIF($C$603:$C$12272,$C244,J$603:J$12272)</f>
        <v>0</v>
      </c>
      <c r="K244" s="3" t="str">
        <f>(IF($E244&lt;&gt;0,$K$2,IF($F244&lt;&gt;0,$K$2,IF($G244&lt;&gt;0,$K$2,IF($H244&lt;&gt;0,$K$2,IF($I244&lt;&gt;0,$K$2,IF($J244&lt;&gt;0,$K$2,"")))))))</f>
        <v/>
      </c>
      <c r="L244" s="482"/>
    </row>
    <row r="245" spans="1:26" ht="31.5" hidden="1">
      <c r="A245" s="32">
        <v>390</v>
      </c>
      <c r="B245" s="576"/>
      <c r="C245" s="645">
        <v>2990</v>
      </c>
      <c r="D245" s="644" t="s">
        <v>370</v>
      </c>
      <c r="E245" s="643">
        <f>SUMIF($C$603:$C$12272,$C245,E$603:E$12272)</f>
        <v>0</v>
      </c>
      <c r="F245" s="642">
        <f>SUMIF($C$603:$C$12272,$C245,F$603:F$12272)</f>
        <v>0</v>
      </c>
      <c r="G245" s="641">
        <f>SUMIF($C$603:$C$12272,$C245,G$603:G$12272)</f>
        <v>0</v>
      </c>
      <c r="H245" s="640">
        <f>SUMIF($C$603:$C$12272,$C245,H$603:H$12272)</f>
        <v>0</v>
      </c>
      <c r="I245" s="640">
        <f>SUMIF($C$603:$C$12272,$C245,I$603:I$12272)</f>
        <v>0</v>
      </c>
      <c r="J245" s="639">
        <f>SUMIF($C$603:$C$12272,$C245,J$603:J$12272)</f>
        <v>0</v>
      </c>
      <c r="K245" s="3" t="str">
        <f>(IF($E245&lt;&gt;0,$K$2,IF($F245&lt;&gt;0,$K$2,IF($G245&lt;&gt;0,$K$2,IF($H245&lt;&gt;0,$K$2,IF($I245&lt;&gt;0,$K$2,IF($J245&lt;&gt;0,$K$2,"")))))))</f>
        <v/>
      </c>
      <c r="L245" s="482"/>
    </row>
    <row r="246" spans="1:26" ht="18.75" hidden="1" customHeight="1">
      <c r="A246" s="32">
        <v>390</v>
      </c>
      <c r="B246" s="576"/>
      <c r="C246" s="645">
        <v>2991</v>
      </c>
      <c r="D246" s="644" t="s">
        <v>369</v>
      </c>
      <c r="E246" s="643">
        <f>SUMIF($C$603:$C$12272,$C246,E$603:E$12272)</f>
        <v>0</v>
      </c>
      <c r="F246" s="642">
        <f>SUMIF($C$603:$C$12272,$C246,F$603:F$12272)</f>
        <v>0</v>
      </c>
      <c r="G246" s="641">
        <f>SUMIF($C$603:$C$12272,$C246,G$603:G$12272)</f>
        <v>0</v>
      </c>
      <c r="H246" s="640">
        <f>SUMIF($C$603:$C$12272,$C246,H$603:H$12272)</f>
        <v>0</v>
      </c>
      <c r="I246" s="640">
        <f>SUMIF($C$603:$C$12272,$C246,I$603:I$12272)</f>
        <v>0</v>
      </c>
      <c r="J246" s="639">
        <f>SUMIF($C$603:$C$12272,$C246,J$603:J$12272)</f>
        <v>0</v>
      </c>
      <c r="K246" s="3" t="str">
        <f>(IF($E246&lt;&gt;0,$K$2,IF($F246&lt;&gt;0,$K$2,IF($G246&lt;&gt;0,$K$2,IF($H246&lt;&gt;0,$K$2,IF($I246&lt;&gt;0,$K$2,IF($J246&lt;&gt;0,$K$2,"")))))))</f>
        <v/>
      </c>
      <c r="L246" s="482"/>
    </row>
    <row r="247" spans="1:26" ht="18.75" hidden="1" customHeight="1">
      <c r="A247" s="32">
        <v>395</v>
      </c>
      <c r="B247" s="576"/>
      <c r="C247" s="605">
        <v>2992</v>
      </c>
      <c r="D247" s="638" t="s">
        <v>368</v>
      </c>
      <c r="E247" s="603">
        <f>SUMIF($C$603:$C$12272,$C247,E$603:E$12272)</f>
        <v>0</v>
      </c>
      <c r="F247" s="602">
        <f>SUMIF($C$603:$C$12272,$C247,F$603:F$12272)</f>
        <v>0</v>
      </c>
      <c r="G247" s="601">
        <f>SUMIF($C$603:$C$12272,$C247,G$603:G$12272)</f>
        <v>0</v>
      </c>
      <c r="H247" s="600">
        <f>SUMIF($C$603:$C$12272,$C247,H$603:H$12272)</f>
        <v>0</v>
      </c>
      <c r="I247" s="600">
        <f>SUMIF($C$603:$C$12272,$C247,I$603:I$12272)</f>
        <v>0</v>
      </c>
      <c r="J247" s="599">
        <f>SUMIF($C$603:$C$12272,$C247,J$603:J$12272)</f>
        <v>0</v>
      </c>
      <c r="K247" s="3" t="str">
        <f>(IF($E247&lt;&gt;0,$K$2,IF($F247&lt;&gt;0,$K$2,IF($G247&lt;&gt;0,$K$2,IF($H247&lt;&gt;0,$K$2,IF($I247&lt;&gt;0,$K$2,IF($J247&lt;&gt;0,$K$2,"")))))))</f>
        <v/>
      </c>
      <c r="L247" s="482"/>
    </row>
    <row r="248" spans="1:26" s="82" customFormat="1" ht="18.75" hidden="1" customHeight="1">
      <c r="A248" s="637">
        <v>397</v>
      </c>
      <c r="B248" s="617">
        <v>3300</v>
      </c>
      <c r="C248" s="636" t="s">
        <v>367</v>
      </c>
      <c r="D248" s="635"/>
      <c r="E248" s="561">
        <f>SUMIF($B$603:$B$12272,$B248,E$603:E$12272)</f>
        <v>0</v>
      </c>
      <c r="F248" s="560">
        <f>SUMIF($B$603:$B$12272,$B248,F$603:F$12272)</f>
        <v>0</v>
      </c>
      <c r="G248" s="595">
        <f>SUMIF($B$603:$B$12272,$B248,G$603:G$12272)</f>
        <v>0</v>
      </c>
      <c r="H248" s="594">
        <f>SUMIF($B$603:$B$12272,$B248,H$603:H$12272)</f>
        <v>0</v>
      </c>
      <c r="I248" s="594">
        <f>SUMIF($B$603:$B$12272,$B248,I$603:I$12272)</f>
        <v>0</v>
      </c>
      <c r="J248" s="593">
        <f>SUMIF($B$603:$B$12272,$B248,J$603:J$12272)</f>
        <v>0</v>
      </c>
      <c r="K248" s="3" t="str">
        <f>(IF($E248&lt;&gt;0,$K$2,IF($F248&lt;&gt;0,$K$2,IF($G248&lt;&gt;0,$K$2,IF($H248&lt;&gt;0,$K$2,IF($I248&lt;&gt;0,$K$2,IF($J248&lt;&gt;0,$K$2,"")))))))</f>
        <v/>
      </c>
      <c r="L248" s="482" t="s">
        <v>272</v>
      </c>
      <c r="M248" s="1"/>
      <c r="N248" s="1"/>
      <c r="O248" s="1"/>
      <c r="P248" s="1"/>
      <c r="Q248" s="1"/>
      <c r="R248" s="1"/>
      <c r="S248" s="1"/>
      <c r="T248" s="1"/>
      <c r="U248" s="1"/>
      <c r="V248" s="1"/>
      <c r="W248" s="1"/>
      <c r="X248" s="1"/>
      <c r="Y248" s="1"/>
      <c r="Z248" s="1"/>
    </row>
    <row r="249" spans="1:26" ht="18.75" hidden="1" customHeight="1">
      <c r="A249" s="633">
        <v>398</v>
      </c>
      <c r="B249" s="631"/>
      <c r="C249" s="616">
        <v>3301</v>
      </c>
      <c r="D249" s="634" t="s">
        <v>366</v>
      </c>
      <c r="E249" s="590">
        <f>SUMIF($C$603:$C$12272,$C249,E$603:E$12272)</f>
        <v>0</v>
      </c>
      <c r="F249" s="589">
        <f>SUMIF($C$603:$C$12272,$C249,F$603:F$12272)</f>
        <v>0</v>
      </c>
      <c r="G249" s="588">
        <f>SUMIF($C$603:$C$12272,$C249,G$603:G$12272)</f>
        <v>0</v>
      </c>
      <c r="H249" s="587">
        <f>SUMIF($C$603:$C$12272,$C249,H$603:H$12272)</f>
        <v>0</v>
      </c>
      <c r="I249" s="587">
        <f>SUMIF($C$603:$C$12272,$C249,I$603:I$12272)</f>
        <v>0</v>
      </c>
      <c r="J249" s="586">
        <f>SUMIF($C$603:$C$12272,$C249,J$603:J$12272)</f>
        <v>0</v>
      </c>
      <c r="K249" s="3" t="str">
        <f>(IF($E249&lt;&gt;0,$K$2,IF($F249&lt;&gt;0,$K$2,IF($G249&lt;&gt;0,$K$2,IF($H249&lt;&gt;0,$K$2,IF($I249&lt;&gt;0,$K$2,IF($J249&lt;&gt;0,$K$2,"")))))))</f>
        <v/>
      </c>
      <c r="L249" s="482" t="s">
        <v>311</v>
      </c>
    </row>
    <row r="250" spans="1:26" ht="18.75" hidden="1" customHeight="1">
      <c r="A250" s="633">
        <v>399</v>
      </c>
      <c r="B250" s="631"/>
      <c r="C250" s="613">
        <v>3302</v>
      </c>
      <c r="D250" s="632" t="s">
        <v>365</v>
      </c>
      <c r="E250" s="611">
        <f>SUMIF($C$603:$C$12272,$C250,E$603:E$12272)</f>
        <v>0</v>
      </c>
      <c r="F250" s="610">
        <f>SUMIF($C$603:$C$12272,$C250,F$603:F$12272)</f>
        <v>0</v>
      </c>
      <c r="G250" s="609">
        <f>SUMIF($C$603:$C$12272,$C250,G$603:G$12272)</f>
        <v>0</v>
      </c>
      <c r="H250" s="608">
        <f>SUMIF($C$603:$C$12272,$C250,H$603:H$12272)</f>
        <v>0</v>
      </c>
      <c r="I250" s="608">
        <f>SUMIF($C$603:$C$12272,$C250,I$603:I$12272)</f>
        <v>0</v>
      </c>
      <c r="J250" s="607">
        <f>SUMIF($C$603:$C$12272,$C250,J$603:J$12272)</f>
        <v>0</v>
      </c>
      <c r="K250" s="3" t="str">
        <f>(IF($E250&lt;&gt;0,$K$2,IF($F250&lt;&gt;0,$K$2,IF($G250&lt;&gt;0,$K$2,IF($H250&lt;&gt;0,$K$2,IF($I250&lt;&gt;0,$K$2,IF($J250&lt;&gt;0,$K$2,"")))))))</f>
        <v/>
      </c>
      <c r="L250" s="482" t="s">
        <v>310</v>
      </c>
      <c r="M250" s="82"/>
      <c r="N250" s="82"/>
      <c r="O250" s="82"/>
      <c r="P250" s="82"/>
      <c r="Q250" s="82"/>
      <c r="R250" s="82"/>
      <c r="S250" s="82"/>
      <c r="T250" s="82"/>
      <c r="U250" s="82"/>
      <c r="V250" s="82"/>
      <c r="W250" s="82"/>
      <c r="X250" s="82"/>
      <c r="Y250" s="82"/>
      <c r="Z250" s="82"/>
    </row>
    <row r="251" spans="1:26" ht="18.75" hidden="1" customHeight="1">
      <c r="A251" s="633">
        <v>400</v>
      </c>
      <c r="B251" s="631"/>
      <c r="C251" s="613">
        <v>3303</v>
      </c>
      <c r="D251" s="632" t="s">
        <v>364</v>
      </c>
      <c r="E251" s="611">
        <f>SUMIF($C$603:$C$12272,$C251,E$603:E$12272)</f>
        <v>0</v>
      </c>
      <c r="F251" s="610">
        <f>SUMIF($C$603:$C$12272,$C251,F$603:F$12272)</f>
        <v>0</v>
      </c>
      <c r="G251" s="609">
        <f>SUMIF($C$603:$C$12272,$C251,G$603:G$12272)</f>
        <v>0</v>
      </c>
      <c r="H251" s="608">
        <f>SUMIF($C$603:$C$12272,$C251,H$603:H$12272)</f>
        <v>0</v>
      </c>
      <c r="I251" s="608">
        <f>SUMIF($C$603:$C$12272,$C251,I$603:I$12272)</f>
        <v>0</v>
      </c>
      <c r="J251" s="607">
        <f>SUMIF($C$603:$C$12272,$C251,J$603:J$12272)</f>
        <v>0</v>
      </c>
      <c r="K251" s="3" t="str">
        <f>(IF($E251&lt;&gt;0,$K$2,IF($F251&lt;&gt;0,$K$2,IF($G251&lt;&gt;0,$K$2,IF($H251&lt;&gt;0,$K$2,IF($I251&lt;&gt;0,$K$2,IF($J251&lt;&gt;0,$K$2,"")))))))</f>
        <v/>
      </c>
      <c r="L251" s="482" t="s">
        <v>269</v>
      </c>
    </row>
    <row r="252" spans="1:26" ht="18.75" hidden="1" customHeight="1">
      <c r="A252" s="633">
        <v>401</v>
      </c>
      <c r="B252" s="631"/>
      <c r="C252" s="613">
        <v>3304</v>
      </c>
      <c r="D252" s="632" t="s">
        <v>363</v>
      </c>
      <c r="E252" s="611">
        <f>SUMIF($C$603:$C$12272,$C252,E$603:E$12272)</f>
        <v>0</v>
      </c>
      <c r="F252" s="610">
        <f>SUMIF($C$603:$C$12272,$C252,F$603:F$12272)</f>
        <v>0</v>
      </c>
      <c r="G252" s="609">
        <f>SUMIF($C$603:$C$12272,$C252,G$603:G$12272)</f>
        <v>0</v>
      </c>
      <c r="H252" s="608">
        <f>SUMIF($C$603:$C$12272,$C252,H$603:H$12272)</f>
        <v>0</v>
      </c>
      <c r="I252" s="608">
        <f>SUMIF($C$603:$C$12272,$C252,I$603:I$12272)</f>
        <v>0</v>
      </c>
      <c r="J252" s="607">
        <f>SUMIF($C$603:$C$12272,$C252,J$603:J$12272)</f>
        <v>0</v>
      </c>
      <c r="K252" s="3" t="str">
        <f>(IF($E252&lt;&gt;0,$K$2,IF($F252&lt;&gt;0,$K$2,IF($G252&lt;&gt;0,$K$2,IF($H252&lt;&gt;0,$K$2,IF($I252&lt;&gt;0,$K$2,IF($J252&lt;&gt;0,$K$2,"")))))))</f>
        <v/>
      </c>
      <c r="L252" s="482" t="s">
        <v>257</v>
      </c>
    </row>
    <row r="253" spans="1:26" ht="18.75" hidden="1" customHeight="1">
      <c r="A253" s="633">
        <v>402</v>
      </c>
      <c r="B253" s="631"/>
      <c r="C253" s="613">
        <v>3305</v>
      </c>
      <c r="D253" s="632" t="s">
        <v>362</v>
      </c>
      <c r="E253" s="611">
        <f>SUMIF($C$603:$C$12272,$C253,E$603:E$12272)</f>
        <v>0</v>
      </c>
      <c r="F253" s="610">
        <f>SUMIF($C$603:$C$12272,$C253,F$603:F$12272)</f>
        <v>0</v>
      </c>
      <c r="G253" s="609">
        <f>SUMIF($C$603:$C$12272,$C253,G$603:G$12272)</f>
        <v>0</v>
      </c>
      <c r="H253" s="608">
        <f>SUMIF($C$603:$C$12272,$C253,H$603:H$12272)</f>
        <v>0</v>
      </c>
      <c r="I253" s="608">
        <f>SUMIF($C$603:$C$12272,$C253,I$603:I$12272)</f>
        <v>0</v>
      </c>
      <c r="J253" s="607">
        <f>SUMIF($C$603:$C$12272,$C253,J$603:J$12272)</f>
        <v>0</v>
      </c>
      <c r="K253" s="3" t="str">
        <f>(IF($E253&lt;&gt;0,$K$2,IF($F253&lt;&gt;0,$K$2,IF($G253&lt;&gt;0,$K$2,IF($H253&lt;&gt;0,$K$2,IF($I253&lt;&gt;0,$K$2,IF($J253&lt;&gt;0,$K$2,"")))))))</f>
        <v/>
      </c>
      <c r="L253" s="482" t="s">
        <v>249</v>
      </c>
    </row>
    <row r="254" spans="1:26" s="82" customFormat="1" ht="31.5" hidden="1">
      <c r="A254" s="629">
        <v>404</v>
      </c>
      <c r="B254" s="631"/>
      <c r="C254" s="605">
        <v>3306</v>
      </c>
      <c r="D254" s="630" t="s">
        <v>361</v>
      </c>
      <c r="E254" s="603">
        <f>SUMIF($C$603:$C$12272,$C254,E$603:E$12272)</f>
        <v>0</v>
      </c>
      <c r="F254" s="602">
        <f>SUMIF($C$603:$C$12272,$C254,F$603:F$12272)</f>
        <v>0</v>
      </c>
      <c r="G254" s="601">
        <f>SUMIF($C$603:$C$12272,$C254,G$603:G$12272)</f>
        <v>0</v>
      </c>
      <c r="H254" s="600">
        <f>SUMIF($C$603:$C$12272,$C254,H$603:H$12272)</f>
        <v>0</v>
      </c>
      <c r="I254" s="600">
        <f>SUMIF($C$603:$C$12272,$C254,I$603:I$12272)</f>
        <v>0</v>
      </c>
      <c r="J254" s="599">
        <f>SUMIF($C$603:$C$12272,$C254,J$603:J$12272)</f>
        <v>0</v>
      </c>
      <c r="K254" s="3" t="str">
        <f>(IF($E254&lt;&gt;0,$K$2,IF($F254&lt;&gt;0,$K$2,IF($G254&lt;&gt;0,$K$2,IF($H254&lt;&gt;0,$K$2,IF($I254&lt;&gt;0,$K$2,IF($J254&lt;&gt;0,$K$2,"")))))))</f>
        <v/>
      </c>
      <c r="L254" s="482" t="s">
        <v>278</v>
      </c>
      <c r="M254" s="1"/>
      <c r="N254" s="1"/>
      <c r="O254" s="1"/>
      <c r="P254" s="1"/>
      <c r="Q254" s="1"/>
      <c r="R254" s="1"/>
      <c r="S254" s="1"/>
      <c r="T254" s="1"/>
      <c r="U254" s="1"/>
      <c r="V254" s="1"/>
      <c r="W254" s="1"/>
      <c r="X254" s="1"/>
      <c r="Y254" s="1"/>
      <c r="Z254" s="1"/>
    </row>
    <row r="255" spans="1:26" s="82" customFormat="1" ht="18.75" hidden="1" customHeight="1">
      <c r="A255" s="629">
        <v>404</v>
      </c>
      <c r="B255" s="617">
        <v>3900</v>
      </c>
      <c r="C255" s="562" t="s">
        <v>360</v>
      </c>
      <c r="D255" s="562"/>
      <c r="E255" s="561">
        <f>SUMIF($B$603:$B$12272,$B255,E$603:E$12272)</f>
        <v>0</v>
      </c>
      <c r="F255" s="560">
        <f>SUMIF($B$603:$B$12272,$B255,F$603:F$12272)</f>
        <v>0</v>
      </c>
      <c r="G255" s="595">
        <f>SUMIF($B$603:$B$12272,$B255,G$603:G$12272)</f>
        <v>0</v>
      </c>
      <c r="H255" s="594">
        <f>SUMIF($B$603:$B$12272,$B255,H$603:H$12272)</f>
        <v>0</v>
      </c>
      <c r="I255" s="594">
        <f>SUMIF($B$603:$B$12272,$B255,I$603:I$12272)</f>
        <v>0</v>
      </c>
      <c r="J255" s="593">
        <f>SUMIF($B$603:$B$12272,$B255,J$603:J$12272)</f>
        <v>0</v>
      </c>
      <c r="K255" s="3" t="str">
        <f>(IF($E255&lt;&gt;0,$K$2,IF($F255&lt;&gt;0,$K$2,IF($G255&lt;&gt;0,$K$2,IF($H255&lt;&gt;0,$K$2,IF($I255&lt;&gt;0,$K$2,IF($J255&lt;&gt;0,$K$2,"")))))))</f>
        <v/>
      </c>
      <c r="L255" s="482" t="s">
        <v>275</v>
      </c>
      <c r="M255" s="1"/>
      <c r="N255" s="1"/>
      <c r="O255" s="1"/>
      <c r="P255" s="1"/>
      <c r="Q255" s="1"/>
      <c r="R255" s="1"/>
      <c r="S255" s="1"/>
      <c r="T255" s="1"/>
      <c r="U255" s="1"/>
      <c r="V255" s="1"/>
      <c r="W255" s="1"/>
      <c r="X255" s="1"/>
      <c r="Y255" s="1"/>
      <c r="Z255" s="1"/>
    </row>
    <row r="256" spans="1:26" s="82" customFormat="1" ht="18.75" hidden="1" customHeight="1">
      <c r="A256" s="189">
        <v>440</v>
      </c>
      <c r="B256" s="617">
        <v>4000</v>
      </c>
      <c r="C256" s="562" t="s">
        <v>359</v>
      </c>
      <c r="D256" s="562"/>
      <c r="E256" s="561">
        <f>SUMIF($B$603:$B$12272,$B256,E$603:E$12272)</f>
        <v>0</v>
      </c>
      <c r="F256" s="560">
        <f>SUMIF($B$603:$B$12272,$B256,F$603:F$12272)</f>
        <v>0</v>
      </c>
      <c r="G256" s="595">
        <f>SUMIF($B$603:$B$12272,$B256,G$603:G$12272)</f>
        <v>0</v>
      </c>
      <c r="H256" s="594">
        <f>SUMIF($B$603:$B$12272,$B256,H$603:H$12272)</f>
        <v>0</v>
      </c>
      <c r="I256" s="594">
        <f>SUMIF($B$603:$B$12272,$B256,I$603:I$12272)</f>
        <v>0</v>
      </c>
      <c r="J256" s="593">
        <f>SUMIF($B$603:$B$12272,$B256,J$603:J$12272)</f>
        <v>0</v>
      </c>
      <c r="K256" s="3" t="str">
        <f>(IF($E256&lt;&gt;0,$K$2,IF($F256&lt;&gt;0,$K$2,IF($G256&lt;&gt;0,$K$2,IF($H256&lt;&gt;0,$K$2,IF($I256&lt;&gt;0,$K$2,IF($J256&lt;&gt;0,$K$2,"")))))))</f>
        <v/>
      </c>
      <c r="L256" s="482" t="s">
        <v>251</v>
      </c>
    </row>
    <row r="257" spans="1:26" s="82" customFormat="1" ht="18.75" hidden="1" customHeight="1">
      <c r="A257" s="189">
        <v>450</v>
      </c>
      <c r="B257" s="617">
        <v>4100</v>
      </c>
      <c r="C257" s="562" t="s">
        <v>358</v>
      </c>
      <c r="D257" s="562"/>
      <c r="E257" s="561">
        <f>SUMIF($B$603:$B$12272,$B257,E$603:E$12272)</f>
        <v>0</v>
      </c>
      <c r="F257" s="560">
        <f>SUMIF($B$603:$B$12272,$B257,F$603:F$12272)</f>
        <v>0</v>
      </c>
      <c r="G257" s="595">
        <f>SUMIF($B$603:$B$12272,$B257,G$603:G$12272)</f>
        <v>0</v>
      </c>
      <c r="H257" s="594">
        <f>SUMIF($B$603:$B$12272,$B257,H$603:H$12272)</f>
        <v>0</v>
      </c>
      <c r="I257" s="594">
        <f>SUMIF($B$603:$B$12272,$B257,I$603:I$12272)</f>
        <v>0</v>
      </c>
      <c r="J257" s="593">
        <f>SUMIF($B$603:$B$12272,$B257,J$603:J$12272)</f>
        <v>0</v>
      </c>
      <c r="K257" s="3" t="str">
        <f>(IF($E257&lt;&gt;0,$K$2,IF($F257&lt;&gt;0,$K$2,IF($G257&lt;&gt;0,$K$2,IF($H257&lt;&gt;0,$K$2,IF($I257&lt;&gt;0,$K$2,IF($J257&lt;&gt;0,$K$2,"")))))))</f>
        <v/>
      </c>
      <c r="L257" s="482" t="s">
        <v>269</v>
      </c>
    </row>
    <row r="258" spans="1:26" s="82" customFormat="1" ht="18.75" hidden="1" customHeight="1">
      <c r="A258" s="189">
        <v>495</v>
      </c>
      <c r="B258" s="617">
        <v>4200</v>
      </c>
      <c r="C258" s="562" t="s">
        <v>357</v>
      </c>
      <c r="D258" s="562"/>
      <c r="E258" s="561">
        <f>SUMIF($B$603:$B$12272,$B258,E$603:E$12272)</f>
        <v>0</v>
      </c>
      <c r="F258" s="560">
        <f>SUMIF($B$603:$B$12272,$B258,F$603:F$12272)</f>
        <v>0</v>
      </c>
      <c r="G258" s="595">
        <f>SUMIF($B$603:$B$12272,$B258,G$603:G$12272)</f>
        <v>0</v>
      </c>
      <c r="H258" s="594">
        <f>SUMIF($B$603:$B$12272,$B258,H$603:H$12272)</f>
        <v>0</v>
      </c>
      <c r="I258" s="594">
        <f>SUMIF($B$603:$B$12272,$B258,I$603:I$12272)</f>
        <v>0</v>
      </c>
      <c r="J258" s="593">
        <f>SUMIF($B$603:$B$12272,$B258,J$603:J$12272)</f>
        <v>0</v>
      </c>
      <c r="K258" s="3" t="str">
        <f>(IF($E258&lt;&gt;0,$K$2,IF($F258&lt;&gt;0,$K$2,IF($G258&lt;&gt;0,$K$2,IF($H258&lt;&gt;0,$K$2,IF($I258&lt;&gt;0,$K$2,IF($J258&lt;&gt;0,$K$2,"")))))))</f>
        <v/>
      </c>
      <c r="L258" s="482" t="s">
        <v>292</v>
      </c>
    </row>
    <row r="259" spans="1:26" ht="18.75" hidden="1" customHeight="1">
      <c r="A259" s="32">
        <v>500</v>
      </c>
      <c r="B259" s="606"/>
      <c r="C259" s="616">
        <v>4201</v>
      </c>
      <c r="D259" s="628" t="s">
        <v>356</v>
      </c>
      <c r="E259" s="590">
        <f>SUMIF($C$603:$C$12272,$C259,E$603:E$12272)</f>
        <v>0</v>
      </c>
      <c r="F259" s="589">
        <f>SUMIF($C$603:$C$12272,$C259,F$603:F$12272)</f>
        <v>0</v>
      </c>
      <c r="G259" s="588">
        <f>SUMIF($C$603:$C$12272,$C259,G$603:G$12272)</f>
        <v>0</v>
      </c>
      <c r="H259" s="587">
        <f>SUMIF($C$603:$C$12272,$C259,H$603:H$12272)</f>
        <v>0</v>
      </c>
      <c r="I259" s="587">
        <f>SUMIF($C$603:$C$12272,$C259,I$603:I$12272)</f>
        <v>0</v>
      </c>
      <c r="J259" s="586">
        <f>SUMIF($C$603:$C$12272,$C259,J$603:J$12272)</f>
        <v>0</v>
      </c>
      <c r="K259" s="3" t="str">
        <f>(IF($E259&lt;&gt;0,$K$2,IF($F259&lt;&gt;0,$K$2,IF($G259&lt;&gt;0,$K$2,IF($H259&lt;&gt;0,$K$2,IF($I259&lt;&gt;0,$K$2,IF($J259&lt;&gt;0,$K$2,"")))))))</f>
        <v/>
      </c>
      <c r="L259" s="482" t="s">
        <v>249</v>
      </c>
      <c r="M259" s="82"/>
      <c r="N259" s="82"/>
      <c r="O259" s="82"/>
      <c r="P259" s="82"/>
      <c r="Q259" s="82"/>
      <c r="R259" s="82"/>
      <c r="S259" s="82"/>
      <c r="T259" s="82"/>
      <c r="U259" s="82"/>
      <c r="V259" s="82"/>
      <c r="W259" s="82"/>
      <c r="X259" s="82"/>
      <c r="Y259" s="82"/>
      <c r="Z259" s="82"/>
    </row>
    <row r="260" spans="1:26" ht="18.75" hidden="1" customHeight="1">
      <c r="A260" s="32">
        <v>505</v>
      </c>
      <c r="B260" s="606"/>
      <c r="C260" s="613">
        <v>4202</v>
      </c>
      <c r="D260" s="612" t="s">
        <v>355</v>
      </c>
      <c r="E260" s="611">
        <f>SUMIF($C$603:$C$12272,$C260,E$603:E$12272)</f>
        <v>0</v>
      </c>
      <c r="F260" s="610">
        <f>SUMIF($C$603:$C$12272,$C260,F$603:F$12272)</f>
        <v>0</v>
      </c>
      <c r="G260" s="609">
        <f>SUMIF($C$603:$C$12272,$C260,G$603:G$12272)</f>
        <v>0</v>
      </c>
      <c r="H260" s="608">
        <f>SUMIF($C$603:$C$12272,$C260,H$603:H$12272)</f>
        <v>0</v>
      </c>
      <c r="I260" s="608">
        <f>SUMIF($C$603:$C$12272,$C260,I$603:I$12272)</f>
        <v>0</v>
      </c>
      <c r="J260" s="607">
        <f>SUMIF($C$603:$C$12272,$C260,J$603:J$12272)</f>
        <v>0</v>
      </c>
      <c r="K260" s="3" t="str">
        <f>(IF($E260&lt;&gt;0,$K$2,IF($F260&lt;&gt;0,$K$2,IF($G260&lt;&gt;0,$K$2,IF($H260&lt;&gt;0,$K$2,IF($I260&lt;&gt;0,$K$2,IF($J260&lt;&gt;0,$K$2,"")))))))</f>
        <v/>
      </c>
      <c r="L260" s="482" t="s">
        <v>287</v>
      </c>
      <c r="M260" s="82"/>
      <c r="N260" s="82"/>
      <c r="O260" s="82"/>
      <c r="P260" s="82"/>
      <c r="Q260" s="82"/>
      <c r="R260" s="82"/>
      <c r="S260" s="82"/>
      <c r="T260" s="82"/>
      <c r="U260" s="82"/>
      <c r="V260" s="82"/>
      <c r="W260" s="82"/>
      <c r="X260" s="82"/>
      <c r="Y260" s="82"/>
      <c r="Z260" s="82"/>
    </row>
    <row r="261" spans="1:26" ht="18.75" hidden="1" customHeight="1">
      <c r="A261" s="32">
        <v>510</v>
      </c>
      <c r="B261" s="606"/>
      <c r="C261" s="613">
        <v>4214</v>
      </c>
      <c r="D261" s="612" t="s">
        <v>354</v>
      </c>
      <c r="E261" s="611">
        <f>SUMIF($C$603:$C$12272,$C261,E$603:E$12272)</f>
        <v>0</v>
      </c>
      <c r="F261" s="610">
        <f>SUMIF($C$603:$C$12272,$C261,F$603:F$12272)</f>
        <v>0</v>
      </c>
      <c r="G261" s="609">
        <f>SUMIF($C$603:$C$12272,$C261,G$603:G$12272)</f>
        <v>0</v>
      </c>
      <c r="H261" s="608">
        <f>SUMIF($C$603:$C$12272,$C261,H$603:H$12272)</f>
        <v>0</v>
      </c>
      <c r="I261" s="608">
        <f>SUMIF($C$603:$C$12272,$C261,I$603:I$12272)</f>
        <v>0</v>
      </c>
      <c r="J261" s="607">
        <f>SUMIF($C$603:$C$12272,$C261,J$603:J$12272)</f>
        <v>0</v>
      </c>
      <c r="K261" s="3" t="str">
        <f>(IF($E261&lt;&gt;0,$K$2,IF($F261&lt;&gt;0,$K$2,IF($G261&lt;&gt;0,$K$2,IF($H261&lt;&gt;0,$K$2,IF($I261&lt;&gt;0,$K$2,IF($J261&lt;&gt;0,$K$2,"")))))))</f>
        <v/>
      </c>
      <c r="L261" s="482"/>
    </row>
    <row r="262" spans="1:26" ht="18.75" hidden="1" customHeight="1">
      <c r="A262" s="32">
        <v>515</v>
      </c>
      <c r="B262" s="606"/>
      <c r="C262" s="613">
        <v>4217</v>
      </c>
      <c r="D262" s="612" t="s">
        <v>353</v>
      </c>
      <c r="E262" s="611">
        <f>SUMIF($C$603:$C$12272,$C262,E$603:E$12272)</f>
        <v>0</v>
      </c>
      <c r="F262" s="610">
        <f>SUMIF($C$603:$C$12272,$C262,F$603:F$12272)</f>
        <v>0</v>
      </c>
      <c r="G262" s="609">
        <f>SUMIF($C$603:$C$12272,$C262,G$603:G$12272)</f>
        <v>0</v>
      </c>
      <c r="H262" s="608">
        <f>SUMIF($C$603:$C$12272,$C262,H$603:H$12272)</f>
        <v>0</v>
      </c>
      <c r="I262" s="608">
        <f>SUMIF($C$603:$C$12272,$C262,I$603:I$12272)</f>
        <v>0</v>
      </c>
      <c r="J262" s="607">
        <f>SUMIF($C$603:$C$12272,$C262,J$603:J$12272)</f>
        <v>0</v>
      </c>
      <c r="K262" s="3" t="str">
        <f>(IF($E262&lt;&gt;0,$K$2,IF($F262&lt;&gt;0,$K$2,IF($G262&lt;&gt;0,$K$2,IF($H262&lt;&gt;0,$K$2,IF($I262&lt;&gt;0,$K$2,IF($J262&lt;&gt;0,$K$2,"")))))))</f>
        <v/>
      </c>
      <c r="L262" s="482" t="s">
        <v>264</v>
      </c>
    </row>
    <row r="263" spans="1:26" ht="18.75" hidden="1" customHeight="1">
      <c r="A263" s="32">
        <v>520</v>
      </c>
      <c r="B263" s="606"/>
      <c r="C263" s="613">
        <v>4218</v>
      </c>
      <c r="D263" s="614" t="s">
        <v>352</v>
      </c>
      <c r="E263" s="611">
        <f>SUMIF($C$603:$C$12272,$C263,E$603:E$12272)</f>
        <v>0</v>
      </c>
      <c r="F263" s="610">
        <f>SUMIF($C$603:$C$12272,$C263,F$603:F$12272)</f>
        <v>0</v>
      </c>
      <c r="G263" s="609">
        <f>SUMIF($C$603:$C$12272,$C263,G$603:G$12272)</f>
        <v>0</v>
      </c>
      <c r="H263" s="608">
        <f>SUMIF($C$603:$C$12272,$C263,H$603:H$12272)</f>
        <v>0</v>
      </c>
      <c r="I263" s="608">
        <f>SUMIF($C$603:$C$12272,$C263,I$603:I$12272)</f>
        <v>0</v>
      </c>
      <c r="J263" s="607">
        <f>SUMIF($C$603:$C$12272,$C263,J$603:J$12272)</f>
        <v>0</v>
      </c>
      <c r="K263" s="3" t="str">
        <f>(IF($E263&lt;&gt;0,$K$2,IF($F263&lt;&gt;0,$K$2,IF($G263&lt;&gt;0,$K$2,IF($H263&lt;&gt;0,$K$2,IF($I263&lt;&gt;0,$K$2,IF($J263&lt;&gt;0,$K$2,"")))))))</f>
        <v/>
      </c>
      <c r="L263" s="482" t="s">
        <v>269</v>
      </c>
    </row>
    <row r="264" spans="1:26" ht="18.75" hidden="1" customHeight="1">
      <c r="A264" s="32">
        <v>525</v>
      </c>
      <c r="B264" s="606"/>
      <c r="C264" s="605">
        <v>4219</v>
      </c>
      <c r="D264" s="627" t="s">
        <v>351</v>
      </c>
      <c r="E264" s="603">
        <f>SUMIF($C$603:$C$12272,$C264,E$603:E$12272)</f>
        <v>0</v>
      </c>
      <c r="F264" s="602">
        <f>SUMIF($C$603:$C$12272,$C264,F$603:F$12272)</f>
        <v>0</v>
      </c>
      <c r="G264" s="601">
        <f>SUMIF($C$603:$C$12272,$C264,G$603:G$12272)</f>
        <v>0</v>
      </c>
      <c r="H264" s="600">
        <f>SUMIF($C$603:$C$12272,$C264,H$603:H$12272)</f>
        <v>0</v>
      </c>
      <c r="I264" s="600">
        <f>SUMIF($C$603:$C$12272,$C264,I$603:I$12272)</f>
        <v>0</v>
      </c>
      <c r="J264" s="599">
        <f>SUMIF($C$603:$C$12272,$C264,J$603:J$12272)</f>
        <v>0</v>
      </c>
      <c r="K264" s="3" t="str">
        <f>(IF($E264&lt;&gt;0,$K$2,IF($F264&lt;&gt;0,$K$2,IF($G264&lt;&gt;0,$K$2,IF($H264&lt;&gt;0,$K$2,IF($I264&lt;&gt;0,$K$2,IF($J264&lt;&gt;0,$K$2,"")))))))</f>
        <v/>
      </c>
      <c r="L264" s="482"/>
    </row>
    <row r="265" spans="1:26" s="82" customFormat="1" ht="18.75" hidden="1" customHeight="1">
      <c r="A265" s="189">
        <v>635</v>
      </c>
      <c r="B265" s="617">
        <v>4300</v>
      </c>
      <c r="C265" s="562" t="s">
        <v>350</v>
      </c>
      <c r="D265" s="562"/>
      <c r="E265" s="561">
        <f>SUMIF($B$603:$B$12272,$B265,E$603:E$12272)</f>
        <v>0</v>
      </c>
      <c r="F265" s="560">
        <f>SUMIF($B$603:$B$12272,$B265,F$603:F$12272)</f>
        <v>0</v>
      </c>
      <c r="G265" s="595">
        <f>SUMIF($B$603:$B$12272,$B265,G$603:G$12272)</f>
        <v>0</v>
      </c>
      <c r="H265" s="594">
        <f>SUMIF($B$603:$B$12272,$B265,H$603:H$12272)</f>
        <v>0</v>
      </c>
      <c r="I265" s="594">
        <f>SUMIF($B$603:$B$12272,$B265,I$603:I$12272)</f>
        <v>0</v>
      </c>
      <c r="J265" s="593">
        <f>SUMIF($B$603:$B$12272,$B265,J$603:J$12272)</f>
        <v>0</v>
      </c>
      <c r="K265" s="3" t="str">
        <f>(IF($E265&lt;&gt;0,$K$2,IF($F265&lt;&gt;0,$K$2,IF($G265&lt;&gt;0,$K$2,IF($H265&lt;&gt;0,$K$2,IF($I265&lt;&gt;0,$K$2,IF($J265&lt;&gt;0,$K$2,"")))))))</f>
        <v/>
      </c>
      <c r="L265" s="482" t="s">
        <v>272</v>
      </c>
      <c r="M265" s="1"/>
      <c r="N265" s="1"/>
      <c r="O265" s="1"/>
      <c r="P265" s="1"/>
      <c r="Q265" s="1"/>
      <c r="R265" s="1"/>
      <c r="S265" s="1"/>
      <c r="T265" s="1"/>
      <c r="U265" s="1"/>
      <c r="V265" s="1"/>
      <c r="W265" s="1"/>
      <c r="X265" s="1"/>
      <c r="Y265" s="1"/>
      <c r="Z265" s="1"/>
    </row>
    <row r="266" spans="1:26" ht="18.75" hidden="1" customHeight="1">
      <c r="A266" s="32">
        <v>640</v>
      </c>
      <c r="B266" s="606"/>
      <c r="C266" s="616">
        <v>4301</v>
      </c>
      <c r="D266" s="615" t="s">
        <v>349</v>
      </c>
      <c r="E266" s="590">
        <f>SUMIF($C$603:$C$12272,$C266,E$603:E$12272)</f>
        <v>0</v>
      </c>
      <c r="F266" s="589">
        <f>SUMIF($C$603:$C$12272,$C266,F$603:F$12272)</f>
        <v>0</v>
      </c>
      <c r="G266" s="588">
        <f>SUMIF($C$603:$C$12272,$C266,G$603:G$12272)</f>
        <v>0</v>
      </c>
      <c r="H266" s="587">
        <f>SUMIF($C$603:$C$12272,$C266,H$603:H$12272)</f>
        <v>0</v>
      </c>
      <c r="I266" s="587">
        <f>SUMIF($C$603:$C$12272,$C266,I$603:I$12272)</f>
        <v>0</v>
      </c>
      <c r="J266" s="586">
        <f>SUMIF($C$603:$C$12272,$C266,J$603:J$12272)</f>
        <v>0</v>
      </c>
      <c r="K266" s="3" t="str">
        <f>(IF($E266&lt;&gt;0,$K$2,IF($F266&lt;&gt;0,$K$2,IF($G266&lt;&gt;0,$K$2,IF($H266&lt;&gt;0,$K$2,IF($I266&lt;&gt;0,$K$2,IF($J266&lt;&gt;0,$K$2,"")))))))</f>
        <v/>
      </c>
      <c r="L266" s="482" t="s">
        <v>269</v>
      </c>
    </row>
    <row r="267" spans="1:26" ht="18.75" hidden="1" customHeight="1">
      <c r="A267" s="32">
        <v>645</v>
      </c>
      <c r="B267" s="606"/>
      <c r="C267" s="613">
        <v>4302</v>
      </c>
      <c r="D267" s="612" t="s">
        <v>348</v>
      </c>
      <c r="E267" s="611">
        <f>SUMIF($C$603:$C$12272,$C267,E$603:E$12272)</f>
        <v>0</v>
      </c>
      <c r="F267" s="610">
        <f>SUMIF($C$603:$C$12272,$C267,F$603:F$12272)</f>
        <v>0</v>
      </c>
      <c r="G267" s="609">
        <f>SUMIF($C$603:$C$12272,$C267,G$603:G$12272)</f>
        <v>0</v>
      </c>
      <c r="H267" s="608">
        <f>SUMIF($C$603:$C$12272,$C267,H$603:H$12272)</f>
        <v>0</v>
      </c>
      <c r="I267" s="608">
        <f>SUMIF($C$603:$C$12272,$C267,I$603:I$12272)</f>
        <v>0</v>
      </c>
      <c r="J267" s="607">
        <f>SUMIF($C$603:$C$12272,$C267,J$603:J$12272)</f>
        <v>0</v>
      </c>
      <c r="K267" s="3" t="str">
        <f>(IF($E267&lt;&gt;0,$K$2,IF($F267&lt;&gt;0,$K$2,IF($G267&lt;&gt;0,$K$2,IF($H267&lt;&gt;0,$K$2,IF($I267&lt;&gt;0,$K$2,IF($J267&lt;&gt;0,$K$2,"")))))))</f>
        <v/>
      </c>
      <c r="L267" s="482" t="s">
        <v>321</v>
      </c>
      <c r="M267" s="82"/>
      <c r="N267" s="82"/>
      <c r="O267" s="82"/>
      <c r="P267" s="82"/>
      <c r="Q267" s="82"/>
      <c r="R267" s="82"/>
      <c r="S267" s="82"/>
      <c r="T267" s="82"/>
      <c r="U267" s="82"/>
      <c r="V267" s="82"/>
      <c r="W267" s="82"/>
      <c r="X267" s="82"/>
      <c r="Y267" s="82"/>
      <c r="Z267" s="82"/>
    </row>
    <row r="268" spans="1:26" ht="18.75" hidden="1" customHeight="1">
      <c r="A268" s="32">
        <v>650</v>
      </c>
      <c r="B268" s="606"/>
      <c r="C268" s="605">
        <v>4309</v>
      </c>
      <c r="D268" s="623" t="s">
        <v>347</v>
      </c>
      <c r="E268" s="603">
        <f>SUMIF($C$603:$C$12272,$C268,E$603:E$12272)</f>
        <v>0</v>
      </c>
      <c r="F268" s="602">
        <f>SUMIF($C$603:$C$12272,$C268,F$603:F$12272)</f>
        <v>0</v>
      </c>
      <c r="G268" s="601">
        <f>SUMIF($C$603:$C$12272,$C268,G$603:G$12272)</f>
        <v>0</v>
      </c>
      <c r="H268" s="600">
        <f>SUMIF($C$603:$C$12272,$C268,H$603:H$12272)</f>
        <v>0</v>
      </c>
      <c r="I268" s="600">
        <f>SUMIF($C$603:$C$12272,$C268,I$603:I$12272)</f>
        <v>0</v>
      </c>
      <c r="J268" s="599">
        <f>SUMIF($C$603:$C$12272,$C268,J$603:J$12272)</f>
        <v>0</v>
      </c>
      <c r="K268" s="3" t="str">
        <f>(IF($E268&lt;&gt;0,$K$2,IF($F268&lt;&gt;0,$K$2,IF($G268&lt;&gt;0,$K$2,IF($H268&lt;&gt;0,$K$2,IF($I268&lt;&gt;0,$K$2,IF($J268&lt;&gt;0,$K$2,"")))))))</f>
        <v/>
      </c>
      <c r="L268" s="482" t="s">
        <v>319</v>
      </c>
    </row>
    <row r="269" spans="1:26" s="82" customFormat="1" ht="18.75" hidden="1" customHeight="1">
      <c r="A269" s="189">
        <v>655</v>
      </c>
      <c r="B269" s="617">
        <v>4400</v>
      </c>
      <c r="C269" s="562" t="s">
        <v>346</v>
      </c>
      <c r="D269" s="562"/>
      <c r="E269" s="561">
        <f>SUMIF($B$603:$B$12272,$B269,E$603:E$12272)</f>
        <v>0</v>
      </c>
      <c r="F269" s="560">
        <f>SUMIF($B$603:$B$12272,$B269,F$603:F$12272)</f>
        <v>0</v>
      </c>
      <c r="G269" s="595">
        <f>SUMIF($B$603:$B$12272,$B269,G$603:G$12272)</f>
        <v>0</v>
      </c>
      <c r="H269" s="594">
        <f>SUMIF($B$603:$B$12272,$B269,H$603:H$12272)</f>
        <v>0</v>
      </c>
      <c r="I269" s="594">
        <f>SUMIF($B$603:$B$12272,$B269,I$603:I$12272)</f>
        <v>0</v>
      </c>
      <c r="J269" s="593">
        <f>SUMIF($B$603:$B$12272,$B269,J$603:J$12272)</f>
        <v>0</v>
      </c>
      <c r="K269" s="3" t="str">
        <f>(IF($E269&lt;&gt;0,$K$2,IF($F269&lt;&gt;0,$K$2,IF($G269&lt;&gt;0,$K$2,IF($H269&lt;&gt;0,$K$2,IF($I269&lt;&gt;0,$K$2,IF($J269&lt;&gt;0,$K$2,"")))))))</f>
        <v/>
      </c>
      <c r="L269" s="482" t="s">
        <v>317</v>
      </c>
      <c r="M269" s="1"/>
      <c r="N269" s="1"/>
      <c r="O269" s="1"/>
      <c r="P269" s="1"/>
      <c r="Q269" s="1"/>
      <c r="R269" s="1"/>
      <c r="S269" s="1"/>
      <c r="T269" s="1"/>
      <c r="U269" s="1"/>
      <c r="V269" s="1"/>
      <c r="W269" s="1"/>
      <c r="X269" s="1"/>
      <c r="Y269" s="1"/>
      <c r="Z269" s="1"/>
    </row>
    <row r="270" spans="1:26" s="82" customFormat="1" ht="18.75" hidden="1" customHeight="1">
      <c r="A270" s="189">
        <v>665</v>
      </c>
      <c r="B270" s="617">
        <v>4500</v>
      </c>
      <c r="C270" s="562" t="s">
        <v>345</v>
      </c>
      <c r="D270" s="562"/>
      <c r="E270" s="561">
        <f>SUMIF($B$603:$B$12272,$B270,E$603:E$12272)</f>
        <v>0</v>
      </c>
      <c r="F270" s="560">
        <f>SUMIF($B$603:$B$12272,$B270,F$603:F$12272)</f>
        <v>0</v>
      </c>
      <c r="G270" s="595">
        <f>SUMIF($B$603:$B$12272,$B270,G$603:G$12272)</f>
        <v>0</v>
      </c>
      <c r="H270" s="594">
        <f>SUMIF($B$603:$B$12272,$B270,H$603:H$12272)</f>
        <v>0</v>
      </c>
      <c r="I270" s="594">
        <f>SUMIF($B$603:$B$12272,$B270,I$603:I$12272)</f>
        <v>0</v>
      </c>
      <c r="J270" s="593">
        <f>SUMIF($B$603:$B$12272,$B270,J$603:J$12272)</f>
        <v>0</v>
      </c>
      <c r="K270" s="3" t="str">
        <f>(IF($E270&lt;&gt;0,$K$2,IF($F270&lt;&gt;0,$K$2,IF($G270&lt;&gt;0,$K$2,IF($H270&lt;&gt;0,$K$2,IF($I270&lt;&gt;0,$K$2,IF($J270&lt;&gt;0,$K$2,"")))))))</f>
        <v/>
      </c>
      <c r="L270" s="482" t="s">
        <v>315</v>
      </c>
      <c r="M270" s="1"/>
      <c r="N270" s="1"/>
      <c r="O270" s="1"/>
      <c r="P270" s="1"/>
      <c r="Q270" s="1"/>
      <c r="R270" s="1"/>
      <c r="S270" s="1"/>
      <c r="T270" s="1"/>
      <c r="U270" s="1"/>
      <c r="V270" s="1"/>
      <c r="W270" s="1"/>
      <c r="X270" s="1"/>
      <c r="Y270" s="1"/>
      <c r="Z270" s="1"/>
    </row>
    <row r="271" spans="1:26" s="82" customFormat="1" ht="18.75" hidden="1" customHeight="1">
      <c r="A271" s="189">
        <v>675</v>
      </c>
      <c r="B271" s="617">
        <v>4600</v>
      </c>
      <c r="C271" s="626" t="s">
        <v>344</v>
      </c>
      <c r="D271" s="625"/>
      <c r="E271" s="561">
        <f>SUMIF($B$603:$B$12272,$B271,E$603:E$12272)</f>
        <v>0</v>
      </c>
      <c r="F271" s="560">
        <f>SUMIF($B$603:$B$12272,$B271,F$603:F$12272)</f>
        <v>0</v>
      </c>
      <c r="G271" s="595">
        <f>SUMIF($B$603:$B$12272,$B271,G$603:G$12272)</f>
        <v>0</v>
      </c>
      <c r="H271" s="594">
        <f>SUMIF($B$603:$B$12272,$B271,H$603:H$12272)</f>
        <v>0</v>
      </c>
      <c r="I271" s="594">
        <f>SUMIF($B$603:$B$12272,$B271,I$603:I$12272)</f>
        <v>0</v>
      </c>
      <c r="J271" s="593">
        <f>SUMIF($B$603:$B$12272,$B271,J$603:J$12272)</f>
        <v>0</v>
      </c>
      <c r="K271" s="3" t="str">
        <f>(IF($E271&lt;&gt;0,$K$2,IF($F271&lt;&gt;0,$K$2,IF($G271&lt;&gt;0,$K$2,IF($H271&lt;&gt;0,$K$2,IF($I271&lt;&gt;0,$K$2,IF($J271&lt;&gt;0,$K$2,"")))))))</f>
        <v/>
      </c>
      <c r="L271" s="549" t="s">
        <v>249</v>
      </c>
    </row>
    <row r="272" spans="1:26" s="82" customFormat="1" ht="18.75" hidden="1" customHeight="1">
      <c r="A272" s="189">
        <v>685</v>
      </c>
      <c r="B272" s="617">
        <v>4900</v>
      </c>
      <c r="C272" s="562" t="s">
        <v>343</v>
      </c>
      <c r="D272" s="562"/>
      <c r="E272" s="561">
        <f>SUMIF($B$603:$B$12272,$B272,E$603:E$12272)</f>
        <v>0</v>
      </c>
      <c r="F272" s="560">
        <f>SUMIF($B$603:$B$12272,$B272,F$603:F$12272)</f>
        <v>0</v>
      </c>
      <c r="G272" s="595">
        <f>SUMIF($B$603:$B$12272,$B272,G$603:G$12272)</f>
        <v>0</v>
      </c>
      <c r="H272" s="594">
        <f>SUMIF($B$603:$B$12272,$B272,H$603:H$12272)</f>
        <v>0</v>
      </c>
      <c r="I272" s="594">
        <f>SUMIF($B$603:$B$12272,$B272,I$603:I$12272)</f>
        <v>0</v>
      </c>
      <c r="J272" s="593">
        <f>SUMIF($B$603:$B$12272,$B272,J$603:J$12272)</f>
        <v>0</v>
      </c>
      <c r="K272" s="3" t="str">
        <f>(IF($E272&lt;&gt;0,$K$2,IF($F272&lt;&gt;0,$K$2,IF($G272&lt;&gt;0,$K$2,IF($H272&lt;&gt;0,$K$2,IF($I272&lt;&gt;0,$K$2,IF($J272&lt;&gt;0,$K$2,"")))))))</f>
        <v/>
      </c>
      <c r="L272" s="549"/>
    </row>
    <row r="273" spans="1:26" ht="18.75" hidden="1" customHeight="1">
      <c r="A273" s="32">
        <v>690</v>
      </c>
      <c r="B273" s="606"/>
      <c r="C273" s="616">
        <v>4901</v>
      </c>
      <c r="D273" s="624" t="s">
        <v>342</v>
      </c>
      <c r="E273" s="590">
        <f>SUMIF($C$603:$C$12272,$C273,E$603:E$12272)</f>
        <v>0</v>
      </c>
      <c r="F273" s="589">
        <f>SUMIF($C$603:$C$12272,$C273,F$603:F$12272)</f>
        <v>0</v>
      </c>
      <c r="G273" s="588">
        <f>SUMIF($C$603:$C$12272,$C273,G$603:G$12272)</f>
        <v>0</v>
      </c>
      <c r="H273" s="587">
        <f>SUMIF($C$603:$C$12272,$C273,H$603:H$12272)</f>
        <v>0</v>
      </c>
      <c r="I273" s="587">
        <f>SUMIF($C$603:$C$12272,$C273,I$603:I$12272)</f>
        <v>0</v>
      </c>
      <c r="J273" s="586">
        <f>SUMIF($C$603:$C$12272,$C273,J$603:J$12272)</f>
        <v>0</v>
      </c>
      <c r="K273" s="3" t="str">
        <f>(IF($E273&lt;&gt;0,$K$2,IF($F273&lt;&gt;0,$K$2,IF($G273&lt;&gt;0,$K$2,IF($H273&lt;&gt;0,$K$2,IF($I273&lt;&gt;0,$K$2,IF($J273&lt;&gt;0,$K$2,"")))))))</f>
        <v/>
      </c>
      <c r="L273" s="549"/>
      <c r="M273" s="82"/>
      <c r="N273" s="82"/>
      <c r="O273" s="82"/>
      <c r="P273" s="82"/>
      <c r="Q273" s="82"/>
      <c r="R273" s="82"/>
      <c r="S273" s="82"/>
      <c r="T273" s="82"/>
      <c r="U273" s="82"/>
      <c r="V273" s="82"/>
      <c r="W273" s="82"/>
      <c r="X273" s="82"/>
      <c r="Y273" s="82"/>
      <c r="Z273" s="82"/>
    </row>
    <row r="274" spans="1:26" ht="18.75" hidden="1" customHeight="1">
      <c r="A274" s="32">
        <v>695</v>
      </c>
      <c r="B274" s="606"/>
      <c r="C274" s="605">
        <v>4902</v>
      </c>
      <c r="D274" s="623" t="s">
        <v>341</v>
      </c>
      <c r="E274" s="603">
        <f>SUMIF($C$603:$C$12272,$C274,E$603:E$12272)</f>
        <v>0</v>
      </c>
      <c r="F274" s="602">
        <f>SUMIF($C$603:$C$12272,$C274,F$603:F$12272)</f>
        <v>0</v>
      </c>
      <c r="G274" s="601">
        <f>SUMIF($C$603:$C$12272,$C274,G$603:G$12272)</f>
        <v>0</v>
      </c>
      <c r="H274" s="600">
        <f>SUMIF($C$603:$C$12272,$C274,H$603:H$12272)</f>
        <v>0</v>
      </c>
      <c r="I274" s="600">
        <f>SUMIF($C$603:$C$12272,$C274,I$603:I$12272)</f>
        <v>0</v>
      </c>
      <c r="J274" s="599">
        <f>SUMIF($C$603:$C$12272,$C274,J$603:J$12272)</f>
        <v>0</v>
      </c>
      <c r="K274" s="3" t="str">
        <f>(IF($E274&lt;&gt;0,$K$2,IF($F274&lt;&gt;0,$K$2,IF($G274&lt;&gt;0,$K$2,IF($H274&lt;&gt;0,$K$2,IF($I274&lt;&gt;0,$K$2,IF($J274&lt;&gt;0,$K$2,"")))))))</f>
        <v/>
      </c>
      <c r="L274" s="482" t="s">
        <v>272</v>
      </c>
      <c r="M274" s="82"/>
      <c r="N274" s="82"/>
      <c r="O274" s="82"/>
      <c r="P274" s="82"/>
      <c r="Q274" s="82"/>
      <c r="R274" s="82"/>
      <c r="S274" s="82"/>
      <c r="T274" s="82"/>
      <c r="U274" s="82"/>
      <c r="V274" s="82"/>
      <c r="W274" s="82"/>
      <c r="X274" s="82"/>
      <c r="Y274" s="82"/>
      <c r="Z274" s="82"/>
    </row>
    <row r="275" spans="1:26" s="577" customFormat="1" ht="18.75" hidden="1" customHeight="1">
      <c r="A275" s="189">
        <v>700</v>
      </c>
      <c r="B275" s="598">
        <v>5100</v>
      </c>
      <c r="C275" s="618" t="s">
        <v>340</v>
      </c>
      <c r="D275" s="618"/>
      <c r="E275" s="561">
        <f>SUMIF($B$603:$B$12272,$B275,E$603:E$12272)</f>
        <v>0</v>
      </c>
      <c r="F275" s="560">
        <f>SUMIF($B$603:$B$12272,$B275,F$603:F$12272)</f>
        <v>0</v>
      </c>
      <c r="G275" s="595">
        <f>SUMIF($B$603:$B$12272,$B275,G$603:G$12272)</f>
        <v>0</v>
      </c>
      <c r="H275" s="594">
        <f>SUMIF($B$603:$B$12272,$B275,H$603:H$12272)</f>
        <v>0</v>
      </c>
      <c r="I275" s="594">
        <f>SUMIF($B$603:$B$12272,$B275,I$603:I$12272)</f>
        <v>0</v>
      </c>
      <c r="J275" s="593">
        <f>SUMIF($B$603:$B$12272,$B275,J$603:J$12272)</f>
        <v>0</v>
      </c>
      <c r="K275" s="3" t="str">
        <f>(IF($E275&lt;&gt;0,$K$2,IF($F275&lt;&gt;0,$K$2,IF($G275&lt;&gt;0,$K$2,IF($H275&lt;&gt;0,$K$2,IF($I275&lt;&gt;0,$K$2,IF($J275&lt;&gt;0,$K$2,"")))))))</f>
        <v/>
      </c>
      <c r="L275" s="482" t="s">
        <v>311</v>
      </c>
      <c r="M275" s="1"/>
      <c r="N275" s="1"/>
      <c r="O275" s="1"/>
      <c r="P275" s="1"/>
      <c r="Q275" s="1"/>
      <c r="R275" s="1"/>
      <c r="S275" s="1"/>
      <c r="T275" s="1"/>
      <c r="U275" s="1"/>
      <c r="V275" s="1"/>
      <c r="W275" s="1"/>
      <c r="X275" s="1"/>
      <c r="Y275" s="1"/>
      <c r="Z275" s="1"/>
    </row>
    <row r="276" spans="1:26" s="577" customFormat="1" ht="18.75" hidden="1" customHeight="1">
      <c r="A276" s="189">
        <v>710</v>
      </c>
      <c r="B276" s="598">
        <v>5200</v>
      </c>
      <c r="C276" s="618" t="s">
        <v>339</v>
      </c>
      <c r="D276" s="618"/>
      <c r="E276" s="561">
        <f>SUMIF($B$603:$B$12272,$B276,E$603:E$12272)</f>
        <v>0</v>
      </c>
      <c r="F276" s="560">
        <f>SUMIF($B$603:$B$12272,$B276,F$603:F$12272)</f>
        <v>0</v>
      </c>
      <c r="G276" s="595">
        <f>SUMIF($B$603:$B$12272,$B276,G$603:G$12272)</f>
        <v>0</v>
      </c>
      <c r="H276" s="594">
        <f>SUMIF($B$603:$B$12272,$B276,H$603:H$12272)</f>
        <v>0</v>
      </c>
      <c r="I276" s="594">
        <f>SUMIF($B$603:$B$12272,$B276,I$603:I$12272)</f>
        <v>0</v>
      </c>
      <c r="J276" s="593">
        <f>SUMIF($B$603:$B$12272,$B276,J$603:J$12272)</f>
        <v>0</v>
      </c>
      <c r="K276" s="3" t="str">
        <f>(IF($E276&lt;&gt;0,$K$2,IF($F276&lt;&gt;0,$K$2,IF($G276&lt;&gt;0,$K$2,IF($H276&lt;&gt;0,$K$2,IF($I276&lt;&gt;0,$K$2,IF($J276&lt;&gt;0,$K$2,"")))))))</f>
        <v/>
      </c>
      <c r="L276" s="482" t="s">
        <v>310</v>
      </c>
      <c r="M276" s="1"/>
      <c r="N276" s="1"/>
      <c r="O276" s="1"/>
      <c r="P276" s="1"/>
      <c r="Q276" s="1"/>
      <c r="R276" s="1"/>
      <c r="S276" s="1"/>
      <c r="T276" s="1"/>
      <c r="U276" s="1"/>
      <c r="V276" s="1"/>
      <c r="W276" s="1"/>
      <c r="X276" s="1"/>
      <c r="Y276" s="1"/>
      <c r="Z276" s="1"/>
    </row>
    <row r="277" spans="1:26" s="553" customFormat="1" ht="18.75" hidden="1" customHeight="1">
      <c r="A277" s="32">
        <v>715</v>
      </c>
      <c r="B277" s="585"/>
      <c r="C277" s="592">
        <v>5201</v>
      </c>
      <c r="D277" s="591" t="s">
        <v>338</v>
      </c>
      <c r="E277" s="590">
        <f>SUMIF($C$603:$C$12272,$C277,E$603:E$12272)</f>
        <v>0</v>
      </c>
      <c r="F277" s="589">
        <f>SUMIF($C$603:$C$12272,$C277,F$603:F$12272)</f>
        <v>0</v>
      </c>
      <c r="G277" s="588">
        <f>SUMIF($C$603:$C$12272,$C277,G$603:G$12272)</f>
        <v>0</v>
      </c>
      <c r="H277" s="587">
        <f>SUMIF($C$603:$C$12272,$C277,H$603:H$12272)</f>
        <v>0</v>
      </c>
      <c r="I277" s="587">
        <f>SUMIF($C$603:$C$12272,$C277,I$603:I$12272)</f>
        <v>0</v>
      </c>
      <c r="J277" s="586">
        <f>SUMIF($C$603:$C$12272,$C277,J$603:J$12272)</f>
        <v>0</v>
      </c>
      <c r="K277" s="3" t="str">
        <f>(IF($E277&lt;&gt;0,$K$2,IF($F277&lt;&gt;0,$K$2,IF($G277&lt;&gt;0,$K$2,IF($H277&lt;&gt;0,$K$2,IF($I277&lt;&gt;0,$K$2,IF($J277&lt;&gt;0,$K$2,"")))))))</f>
        <v/>
      </c>
      <c r="L277" s="482" t="s">
        <v>269</v>
      </c>
      <c r="M277" s="577"/>
      <c r="N277" s="577"/>
      <c r="O277" s="577"/>
      <c r="P277" s="577"/>
      <c r="Q277" s="577"/>
      <c r="R277" s="577"/>
      <c r="S277" s="577"/>
      <c r="T277" s="577"/>
      <c r="U277" s="577"/>
      <c r="V277" s="577"/>
      <c r="W277" s="577"/>
      <c r="X277" s="577"/>
      <c r="Y277" s="577"/>
      <c r="Z277" s="577"/>
    </row>
    <row r="278" spans="1:26" s="553" customFormat="1" ht="18.75" hidden="1" customHeight="1">
      <c r="A278" s="32">
        <v>720</v>
      </c>
      <c r="B278" s="585"/>
      <c r="C278" s="622">
        <v>5202</v>
      </c>
      <c r="D278" s="621" t="s">
        <v>337</v>
      </c>
      <c r="E278" s="611">
        <f>SUMIF($C$603:$C$12272,$C278,E$603:E$12272)</f>
        <v>0</v>
      </c>
      <c r="F278" s="610">
        <f>SUMIF($C$603:$C$12272,$C278,F$603:F$12272)</f>
        <v>0</v>
      </c>
      <c r="G278" s="609">
        <f>SUMIF($C$603:$C$12272,$C278,G$603:G$12272)</f>
        <v>0</v>
      </c>
      <c r="H278" s="608">
        <f>SUMIF($C$603:$C$12272,$C278,H$603:H$12272)</f>
        <v>0</v>
      </c>
      <c r="I278" s="608">
        <f>SUMIF($C$603:$C$12272,$C278,I$603:I$12272)</f>
        <v>0</v>
      </c>
      <c r="J278" s="607">
        <f>SUMIF($C$603:$C$12272,$C278,J$603:J$12272)</f>
        <v>0</v>
      </c>
      <c r="K278" s="3" t="str">
        <f>(IF($E278&lt;&gt;0,$K$2,IF($F278&lt;&gt;0,$K$2,IF($G278&lt;&gt;0,$K$2,IF($H278&lt;&gt;0,$K$2,IF($I278&lt;&gt;0,$K$2,IF($J278&lt;&gt;0,$K$2,"")))))))</f>
        <v/>
      </c>
      <c r="L278" s="482" t="s">
        <v>257</v>
      </c>
      <c r="M278" s="577"/>
      <c r="N278" s="577"/>
      <c r="O278" s="577"/>
      <c r="P278" s="577"/>
      <c r="Q278" s="577"/>
      <c r="R278" s="577"/>
      <c r="S278" s="577"/>
      <c r="T278" s="577"/>
      <c r="U278" s="577"/>
      <c r="V278" s="577"/>
      <c r="W278" s="577"/>
      <c r="X278" s="577"/>
      <c r="Y278" s="577"/>
      <c r="Z278" s="577"/>
    </row>
    <row r="279" spans="1:26" s="553" customFormat="1" ht="18.75" hidden="1" customHeight="1">
      <c r="A279" s="32">
        <v>725</v>
      </c>
      <c r="B279" s="585"/>
      <c r="C279" s="622">
        <v>5203</v>
      </c>
      <c r="D279" s="621" t="s">
        <v>336</v>
      </c>
      <c r="E279" s="611">
        <f>SUMIF($C$603:$C$12272,$C279,E$603:E$12272)</f>
        <v>0</v>
      </c>
      <c r="F279" s="610">
        <f>SUMIF($C$603:$C$12272,$C279,F$603:F$12272)</f>
        <v>0</v>
      </c>
      <c r="G279" s="609">
        <f>SUMIF($C$603:$C$12272,$C279,G$603:G$12272)</f>
        <v>0</v>
      </c>
      <c r="H279" s="608">
        <f>SUMIF($C$603:$C$12272,$C279,H$603:H$12272)</f>
        <v>0</v>
      </c>
      <c r="I279" s="608">
        <f>SUMIF($C$603:$C$12272,$C279,I$603:I$12272)</f>
        <v>0</v>
      </c>
      <c r="J279" s="607">
        <f>SUMIF($C$603:$C$12272,$C279,J$603:J$12272)</f>
        <v>0</v>
      </c>
      <c r="K279" s="3" t="str">
        <f>(IF($E279&lt;&gt;0,$K$2,IF($F279&lt;&gt;0,$K$2,IF($G279&lt;&gt;0,$K$2,IF($H279&lt;&gt;0,$K$2,IF($I279&lt;&gt;0,$K$2,IF($J279&lt;&gt;0,$K$2,"")))))))</f>
        <v/>
      </c>
      <c r="L279" s="482" t="s">
        <v>249</v>
      </c>
    </row>
    <row r="280" spans="1:26" s="553" customFormat="1" ht="18.75" hidden="1" customHeight="1">
      <c r="A280" s="32">
        <v>730</v>
      </c>
      <c r="B280" s="585"/>
      <c r="C280" s="622">
        <v>5204</v>
      </c>
      <c r="D280" s="621" t="s">
        <v>335</v>
      </c>
      <c r="E280" s="611">
        <f>SUMIF($C$603:$C$12272,$C280,E$603:E$12272)</f>
        <v>0</v>
      </c>
      <c r="F280" s="610">
        <f>SUMIF($C$603:$C$12272,$C280,F$603:F$12272)</f>
        <v>0</v>
      </c>
      <c r="G280" s="609">
        <f>SUMIF($C$603:$C$12272,$C280,G$603:G$12272)</f>
        <v>0</v>
      </c>
      <c r="H280" s="608">
        <f>SUMIF($C$603:$C$12272,$C280,H$603:H$12272)</f>
        <v>0</v>
      </c>
      <c r="I280" s="608">
        <f>SUMIF($C$603:$C$12272,$C280,I$603:I$12272)</f>
        <v>0</v>
      </c>
      <c r="J280" s="607">
        <f>SUMIF($C$603:$C$12272,$C280,J$603:J$12272)</f>
        <v>0</v>
      </c>
      <c r="K280" s="3" t="str">
        <f>(IF($E280&lt;&gt;0,$K$2,IF($F280&lt;&gt;0,$K$2,IF($G280&lt;&gt;0,$K$2,IF($H280&lt;&gt;0,$K$2,IF($I280&lt;&gt;0,$K$2,IF($J280&lt;&gt;0,$K$2,"")))))))</f>
        <v/>
      </c>
      <c r="L280" s="482" t="s">
        <v>278</v>
      </c>
    </row>
    <row r="281" spans="1:26" s="553" customFormat="1" ht="18.75" hidden="1" customHeight="1">
      <c r="A281" s="32">
        <v>735</v>
      </c>
      <c r="B281" s="585"/>
      <c r="C281" s="622">
        <v>5205</v>
      </c>
      <c r="D281" s="621" t="s">
        <v>334</v>
      </c>
      <c r="E281" s="611">
        <f>SUMIF($C$603:$C$12272,$C281,E$603:E$12272)</f>
        <v>0</v>
      </c>
      <c r="F281" s="610">
        <f>SUMIF($C$603:$C$12272,$C281,F$603:F$12272)</f>
        <v>0</v>
      </c>
      <c r="G281" s="609">
        <f>SUMIF($C$603:$C$12272,$C281,G$603:G$12272)</f>
        <v>0</v>
      </c>
      <c r="H281" s="608">
        <f>SUMIF($C$603:$C$12272,$C281,H$603:H$12272)</f>
        <v>0</v>
      </c>
      <c r="I281" s="608">
        <f>SUMIF($C$603:$C$12272,$C281,I$603:I$12272)</f>
        <v>0</v>
      </c>
      <c r="J281" s="607">
        <f>SUMIF($C$603:$C$12272,$C281,J$603:J$12272)</f>
        <v>0</v>
      </c>
      <c r="K281" s="3" t="str">
        <f>(IF($E281&lt;&gt;0,$K$2,IF($F281&lt;&gt;0,$K$2,IF($G281&lt;&gt;0,$K$2,IF($H281&lt;&gt;0,$K$2,IF($I281&lt;&gt;0,$K$2,IF($J281&lt;&gt;0,$K$2,"")))))))</f>
        <v/>
      </c>
      <c r="L281" s="482" t="s">
        <v>275</v>
      </c>
    </row>
    <row r="282" spans="1:26" s="553" customFormat="1" ht="18.75" hidden="1" customHeight="1">
      <c r="A282" s="32">
        <v>740</v>
      </c>
      <c r="B282" s="585"/>
      <c r="C282" s="622">
        <v>5206</v>
      </c>
      <c r="D282" s="621" t="s">
        <v>333</v>
      </c>
      <c r="E282" s="611">
        <f>SUMIF($C$603:$C$12272,$C282,E$603:E$12272)</f>
        <v>0</v>
      </c>
      <c r="F282" s="610">
        <f>SUMIF($C$603:$C$12272,$C282,F$603:F$12272)</f>
        <v>0</v>
      </c>
      <c r="G282" s="609">
        <f>SUMIF($C$603:$C$12272,$C282,G$603:G$12272)</f>
        <v>0</v>
      </c>
      <c r="H282" s="608">
        <f>SUMIF($C$603:$C$12272,$C282,H$603:H$12272)</f>
        <v>0</v>
      </c>
      <c r="I282" s="608">
        <f>SUMIF($C$603:$C$12272,$C282,I$603:I$12272)</f>
        <v>0</v>
      </c>
      <c r="J282" s="607">
        <f>SUMIF($C$603:$C$12272,$C282,J$603:J$12272)</f>
        <v>0</v>
      </c>
      <c r="K282" s="3" t="str">
        <f>(IF($E282&lt;&gt;0,$K$2,IF($F282&lt;&gt;0,$K$2,IF($G282&lt;&gt;0,$K$2,IF($H282&lt;&gt;0,$K$2,IF($I282&lt;&gt;0,$K$2,IF($J282&lt;&gt;0,$K$2,"")))))))</f>
        <v/>
      </c>
      <c r="L282" s="482" t="s">
        <v>251</v>
      </c>
    </row>
    <row r="283" spans="1:26" s="553" customFormat="1" ht="18.75" hidden="1" customHeight="1">
      <c r="A283" s="32">
        <v>745</v>
      </c>
      <c r="B283" s="585"/>
      <c r="C283" s="620">
        <v>5219</v>
      </c>
      <c r="D283" s="619" t="s">
        <v>332</v>
      </c>
      <c r="E283" s="603">
        <f>SUMIF($C$603:$C$12272,$C283,E$603:E$12272)</f>
        <v>0</v>
      </c>
      <c r="F283" s="602">
        <f>SUMIF($C$603:$C$12272,$C283,F$603:F$12272)</f>
        <v>0</v>
      </c>
      <c r="G283" s="601">
        <f>SUMIF($C$603:$C$12272,$C283,G$603:G$12272)</f>
        <v>0</v>
      </c>
      <c r="H283" s="600">
        <f>SUMIF($C$603:$C$12272,$C283,H$603:H$12272)</f>
        <v>0</v>
      </c>
      <c r="I283" s="600">
        <f>SUMIF($C$603:$C$12272,$C283,I$603:I$12272)</f>
        <v>0</v>
      </c>
      <c r="J283" s="599">
        <f>SUMIF($C$603:$C$12272,$C283,J$603:J$12272)</f>
        <v>0</v>
      </c>
      <c r="K283" s="3" t="str">
        <f>(IF($E283&lt;&gt;0,$K$2,IF($F283&lt;&gt;0,$K$2,IF($G283&lt;&gt;0,$K$2,IF($H283&lt;&gt;0,$K$2,IF($I283&lt;&gt;0,$K$2,IF($J283&lt;&gt;0,$K$2,"")))))))</f>
        <v/>
      </c>
      <c r="L283" s="482" t="s">
        <v>269</v>
      </c>
    </row>
    <row r="284" spans="1:26" s="577" customFormat="1" ht="18.75" hidden="1" customHeight="1">
      <c r="A284" s="189">
        <v>750</v>
      </c>
      <c r="B284" s="598">
        <v>5300</v>
      </c>
      <c r="C284" s="618" t="s">
        <v>331</v>
      </c>
      <c r="D284" s="618"/>
      <c r="E284" s="561">
        <f>SUMIF($B$603:$B$12272,$B284,E$603:E$12272)</f>
        <v>0</v>
      </c>
      <c r="F284" s="560">
        <f>SUMIF($B$603:$B$12272,$B284,F$603:F$12272)</f>
        <v>0</v>
      </c>
      <c r="G284" s="595">
        <f>SUMIF($B$603:$B$12272,$B284,G$603:G$12272)</f>
        <v>0</v>
      </c>
      <c r="H284" s="594">
        <f>SUMIF($B$603:$B$12272,$B284,H$603:H$12272)</f>
        <v>0</v>
      </c>
      <c r="I284" s="594">
        <f>SUMIF($B$603:$B$12272,$B284,I$603:I$12272)</f>
        <v>0</v>
      </c>
      <c r="J284" s="593">
        <f>SUMIF($B$603:$B$12272,$B284,J$603:J$12272)</f>
        <v>0</v>
      </c>
      <c r="K284" s="3" t="str">
        <f>(IF($E284&lt;&gt;0,$K$2,IF($F284&lt;&gt;0,$K$2,IF($G284&lt;&gt;0,$K$2,IF($H284&lt;&gt;0,$K$2,IF($I284&lt;&gt;0,$K$2,IF($J284&lt;&gt;0,$K$2,"")))))))</f>
        <v/>
      </c>
      <c r="L284" s="482" t="s">
        <v>292</v>
      </c>
      <c r="M284" s="553"/>
      <c r="N284" s="553"/>
      <c r="O284" s="553"/>
      <c r="P284" s="553"/>
      <c r="Q284" s="553"/>
      <c r="R284" s="553"/>
      <c r="S284" s="553"/>
      <c r="T284" s="553"/>
      <c r="U284" s="553"/>
      <c r="V284" s="553"/>
      <c r="W284" s="553"/>
      <c r="X284" s="553"/>
      <c r="Y284" s="553"/>
      <c r="Z284" s="553"/>
    </row>
    <row r="285" spans="1:26" s="553" customFormat="1" ht="18.75" hidden="1" customHeight="1">
      <c r="A285" s="32">
        <v>755</v>
      </c>
      <c r="B285" s="585"/>
      <c r="C285" s="592">
        <v>5301</v>
      </c>
      <c r="D285" s="591" t="s">
        <v>330</v>
      </c>
      <c r="E285" s="590">
        <f>SUMIF($C$603:$C$12272,$C285,E$603:E$12272)</f>
        <v>0</v>
      </c>
      <c r="F285" s="589">
        <f>SUMIF($C$603:$C$12272,$C285,F$603:F$12272)</f>
        <v>0</v>
      </c>
      <c r="G285" s="588">
        <f>SUMIF($C$603:$C$12272,$C285,G$603:G$12272)</f>
        <v>0</v>
      </c>
      <c r="H285" s="587">
        <f>SUMIF($C$603:$C$12272,$C285,H$603:H$12272)</f>
        <v>0</v>
      </c>
      <c r="I285" s="587">
        <f>SUMIF($C$603:$C$12272,$C285,I$603:I$12272)</f>
        <v>0</v>
      </c>
      <c r="J285" s="586">
        <f>SUMIF($C$603:$C$12272,$C285,J$603:J$12272)</f>
        <v>0</v>
      </c>
      <c r="K285" s="3" t="str">
        <f>(IF($E285&lt;&gt;0,$K$2,IF($F285&lt;&gt;0,$K$2,IF($G285&lt;&gt;0,$K$2,IF($H285&lt;&gt;0,$K$2,IF($I285&lt;&gt;0,$K$2,IF($J285&lt;&gt;0,$K$2,"")))))))</f>
        <v/>
      </c>
      <c r="L285" s="482" t="s">
        <v>249</v>
      </c>
    </row>
    <row r="286" spans="1:26" s="553" customFormat="1" ht="18.75" hidden="1" customHeight="1">
      <c r="A286" s="32">
        <v>760</v>
      </c>
      <c r="B286" s="585"/>
      <c r="C286" s="620">
        <v>5309</v>
      </c>
      <c r="D286" s="619" t="s">
        <v>329</v>
      </c>
      <c r="E286" s="603">
        <f>SUMIF($C$603:$C$12272,$C286,E$603:E$12272)</f>
        <v>0</v>
      </c>
      <c r="F286" s="602">
        <f>SUMIF($C$603:$C$12272,$C286,F$603:F$12272)</f>
        <v>0</v>
      </c>
      <c r="G286" s="601">
        <f>SUMIF($C$603:$C$12272,$C286,G$603:G$12272)</f>
        <v>0</v>
      </c>
      <c r="H286" s="600">
        <f>SUMIF($C$603:$C$12272,$C286,H$603:H$12272)</f>
        <v>0</v>
      </c>
      <c r="I286" s="600">
        <f>SUMIF($C$603:$C$12272,$C286,I$603:I$12272)</f>
        <v>0</v>
      </c>
      <c r="J286" s="599">
        <f>SUMIF($C$603:$C$12272,$C286,J$603:J$12272)</f>
        <v>0</v>
      </c>
      <c r="K286" s="3" t="str">
        <f>(IF($E286&lt;&gt;0,$K$2,IF($F286&lt;&gt;0,$K$2,IF($G286&lt;&gt;0,$K$2,IF($H286&lt;&gt;0,$K$2,IF($I286&lt;&gt;0,$K$2,IF($J286&lt;&gt;0,$K$2,"")))))))</f>
        <v/>
      </c>
      <c r="L286" s="482" t="s">
        <v>287</v>
      </c>
      <c r="M286" s="577"/>
      <c r="N286" s="577"/>
      <c r="O286" s="577"/>
      <c r="P286" s="577"/>
      <c r="Q286" s="577"/>
      <c r="R286" s="577"/>
      <c r="S286" s="577"/>
      <c r="T286" s="577"/>
      <c r="U286" s="577"/>
      <c r="V286" s="577"/>
      <c r="W286" s="577"/>
      <c r="X286" s="577"/>
      <c r="Y286" s="577"/>
      <c r="Z286" s="577"/>
    </row>
    <row r="287" spans="1:26" s="577" customFormat="1" ht="18.75" hidden="1" customHeight="1">
      <c r="A287" s="189">
        <v>765</v>
      </c>
      <c r="B287" s="598">
        <v>5400</v>
      </c>
      <c r="C287" s="618" t="s">
        <v>328</v>
      </c>
      <c r="D287" s="618"/>
      <c r="E287" s="561">
        <f>SUMIF($B$603:$B$12272,$B287,E$603:E$12272)</f>
        <v>0</v>
      </c>
      <c r="F287" s="560">
        <f>SUMIF($B$603:$B$12272,$B287,F$603:F$12272)</f>
        <v>0</v>
      </c>
      <c r="G287" s="595">
        <f>SUMIF($B$603:$B$12272,$B287,G$603:G$12272)</f>
        <v>0</v>
      </c>
      <c r="H287" s="594">
        <f>SUMIF($B$603:$B$12272,$B287,H$603:H$12272)</f>
        <v>0</v>
      </c>
      <c r="I287" s="594">
        <f>SUMIF($B$603:$B$12272,$B287,I$603:I$12272)</f>
        <v>0</v>
      </c>
      <c r="J287" s="593">
        <f>SUMIF($B$603:$B$12272,$B287,J$603:J$12272)</f>
        <v>0</v>
      </c>
      <c r="K287" s="3" t="str">
        <f>(IF($E287&lt;&gt;0,$K$2,IF($F287&lt;&gt;0,$K$2,IF($G287&lt;&gt;0,$K$2,IF($H287&lt;&gt;0,$K$2,IF($I287&lt;&gt;0,$K$2,IF($J287&lt;&gt;0,$K$2,"")))))))</f>
        <v/>
      </c>
      <c r="L287" s="482"/>
      <c r="M287" s="553"/>
      <c r="N287" s="553"/>
      <c r="O287" s="553"/>
      <c r="P287" s="553"/>
      <c r="Q287" s="553"/>
      <c r="R287" s="553"/>
      <c r="S287" s="553"/>
      <c r="T287" s="553"/>
      <c r="U287" s="553"/>
      <c r="V287" s="553"/>
      <c r="W287" s="553"/>
      <c r="X287" s="553"/>
      <c r="Y287" s="553"/>
      <c r="Z287" s="553"/>
    </row>
    <row r="288" spans="1:26" s="82" customFormat="1" ht="18.75" hidden="1" customHeight="1">
      <c r="A288" s="189">
        <v>775</v>
      </c>
      <c r="B288" s="617">
        <v>5500</v>
      </c>
      <c r="C288" s="562" t="s">
        <v>327</v>
      </c>
      <c r="D288" s="562"/>
      <c r="E288" s="561">
        <f>SUMIF($B$603:$B$12272,$B288,E$603:E$12272)</f>
        <v>0</v>
      </c>
      <c r="F288" s="560">
        <f>SUMIF($B$603:$B$12272,$B288,F$603:F$12272)</f>
        <v>0</v>
      </c>
      <c r="G288" s="595">
        <f>SUMIF($B$603:$B$12272,$B288,G$603:G$12272)</f>
        <v>0</v>
      </c>
      <c r="H288" s="594">
        <f>SUMIF($B$603:$B$12272,$B288,H$603:H$12272)</f>
        <v>0</v>
      </c>
      <c r="I288" s="594">
        <f>SUMIF($B$603:$B$12272,$B288,I$603:I$12272)</f>
        <v>0</v>
      </c>
      <c r="J288" s="593">
        <f>SUMIF($B$603:$B$12272,$B288,J$603:J$12272)</f>
        <v>0</v>
      </c>
      <c r="K288" s="3" t="str">
        <f>(IF($E288&lt;&gt;0,$K$2,IF($F288&lt;&gt;0,$K$2,IF($G288&lt;&gt;0,$K$2,IF($H288&lt;&gt;0,$K$2,IF($I288&lt;&gt;0,$K$2,IF($J288&lt;&gt;0,$K$2,"")))))))</f>
        <v/>
      </c>
      <c r="L288" s="482" t="s">
        <v>264</v>
      </c>
      <c r="M288" s="553"/>
      <c r="N288" s="553"/>
      <c r="O288" s="553"/>
      <c r="P288" s="553"/>
      <c r="Q288" s="553"/>
      <c r="R288" s="553"/>
      <c r="S288" s="553"/>
      <c r="T288" s="553"/>
      <c r="U288" s="553"/>
      <c r="V288" s="553"/>
      <c r="W288" s="553"/>
      <c r="X288" s="553"/>
      <c r="Y288" s="553"/>
      <c r="Z288" s="553"/>
    </row>
    <row r="289" spans="1:69" ht="18.75" hidden="1" customHeight="1">
      <c r="A289" s="32">
        <v>780</v>
      </c>
      <c r="B289" s="606"/>
      <c r="C289" s="616">
        <v>5501</v>
      </c>
      <c r="D289" s="615" t="s">
        <v>326</v>
      </c>
      <c r="E289" s="590">
        <f>SUMIF($C$603:$C$12272,$C289,E$603:E$12272)</f>
        <v>0</v>
      </c>
      <c r="F289" s="589">
        <f>SUMIF($C$603:$C$12272,$C289,F$603:F$12272)</f>
        <v>0</v>
      </c>
      <c r="G289" s="588">
        <f>SUMIF($C$603:$C$12272,$C289,G$603:G$12272)</f>
        <v>0</v>
      </c>
      <c r="H289" s="587">
        <f>SUMIF($C$603:$C$12272,$C289,H$603:H$12272)</f>
        <v>0</v>
      </c>
      <c r="I289" s="587">
        <f>SUMIF($C$603:$C$12272,$C289,I$603:I$12272)</f>
        <v>0</v>
      </c>
      <c r="J289" s="586">
        <f>SUMIF($C$603:$C$12272,$C289,J$603:J$12272)</f>
        <v>0</v>
      </c>
      <c r="K289" s="3" t="str">
        <f>(IF($E289&lt;&gt;0,$K$2,IF($F289&lt;&gt;0,$K$2,IF($G289&lt;&gt;0,$K$2,IF($H289&lt;&gt;0,$K$2,IF($I289&lt;&gt;0,$K$2,IF($J289&lt;&gt;0,$K$2,"")))))))</f>
        <v/>
      </c>
      <c r="L289" s="482" t="s">
        <v>269</v>
      </c>
      <c r="M289" s="577"/>
      <c r="N289" s="577"/>
      <c r="O289" s="577"/>
      <c r="P289" s="577"/>
      <c r="Q289" s="577"/>
      <c r="R289" s="577"/>
      <c r="S289" s="577"/>
      <c r="T289" s="577"/>
      <c r="U289" s="577"/>
      <c r="V289" s="577"/>
      <c r="W289" s="577"/>
      <c r="X289" s="577"/>
      <c r="Y289" s="577"/>
      <c r="Z289" s="577"/>
    </row>
    <row r="290" spans="1:69" ht="18.75" hidden="1" customHeight="1">
      <c r="A290" s="32">
        <v>785</v>
      </c>
      <c r="B290" s="606"/>
      <c r="C290" s="613">
        <v>5502</v>
      </c>
      <c r="D290" s="614" t="s">
        <v>325</v>
      </c>
      <c r="E290" s="611">
        <f>SUMIF($C$603:$C$12272,$C290,E$603:E$12272)</f>
        <v>0</v>
      </c>
      <c r="F290" s="610">
        <f>SUMIF($C$603:$C$12272,$C290,F$603:F$12272)</f>
        <v>0</v>
      </c>
      <c r="G290" s="609">
        <f>SUMIF($C$603:$C$12272,$C290,G$603:G$12272)</f>
        <v>0</v>
      </c>
      <c r="H290" s="608">
        <f>SUMIF($C$603:$C$12272,$C290,H$603:H$12272)</f>
        <v>0</v>
      </c>
      <c r="I290" s="608">
        <f>SUMIF($C$603:$C$12272,$C290,I$603:I$12272)</f>
        <v>0</v>
      </c>
      <c r="J290" s="607">
        <f>SUMIF($C$603:$C$12272,$C290,J$603:J$12272)</f>
        <v>0</v>
      </c>
      <c r="K290" s="3" t="str">
        <f>(IF($E290&lt;&gt;0,$K$2,IF($F290&lt;&gt;0,$K$2,IF($G290&lt;&gt;0,$K$2,IF($H290&lt;&gt;0,$K$2,IF($I290&lt;&gt;0,$K$2,IF($J290&lt;&gt;0,$K$2,"")))))))</f>
        <v/>
      </c>
      <c r="L290" s="482"/>
      <c r="M290" s="82"/>
      <c r="N290" s="82"/>
      <c r="O290" s="82"/>
      <c r="P290" s="82"/>
      <c r="Q290" s="82"/>
      <c r="R290" s="82"/>
      <c r="S290" s="82"/>
      <c r="T290" s="82"/>
      <c r="U290" s="82"/>
      <c r="V290" s="82"/>
      <c r="W290" s="82"/>
      <c r="X290" s="82"/>
      <c r="Y290" s="82"/>
      <c r="Z290" s="82"/>
    </row>
    <row r="291" spans="1:69" ht="18.75" hidden="1" customHeight="1">
      <c r="A291" s="32">
        <v>790</v>
      </c>
      <c r="B291" s="606"/>
      <c r="C291" s="613">
        <v>5503</v>
      </c>
      <c r="D291" s="612" t="s">
        <v>324</v>
      </c>
      <c r="E291" s="611">
        <f>SUMIF($C$603:$C$12272,$C291,E$603:E$12272)</f>
        <v>0</v>
      </c>
      <c r="F291" s="610">
        <f>SUMIF($C$603:$C$12272,$C291,F$603:F$12272)</f>
        <v>0</v>
      </c>
      <c r="G291" s="609">
        <f>SUMIF($C$603:$C$12272,$C291,G$603:G$12272)</f>
        <v>0</v>
      </c>
      <c r="H291" s="608">
        <f>SUMIF($C$603:$C$12272,$C291,H$603:H$12272)</f>
        <v>0</v>
      </c>
      <c r="I291" s="608">
        <f>SUMIF($C$603:$C$12272,$C291,I$603:I$12272)</f>
        <v>0</v>
      </c>
      <c r="J291" s="607">
        <f>SUMIF($C$603:$C$12272,$C291,J$603:J$12272)</f>
        <v>0</v>
      </c>
      <c r="K291" s="3" t="str">
        <f>(IF($E291&lt;&gt;0,$K$2,IF($F291&lt;&gt;0,$K$2,IF($G291&lt;&gt;0,$K$2,IF($H291&lt;&gt;0,$K$2,IF($I291&lt;&gt;0,$K$2,IF($J291&lt;&gt;0,$K$2,"")))))))</f>
        <v/>
      </c>
      <c r="L291" s="482" t="s">
        <v>272</v>
      </c>
    </row>
    <row r="292" spans="1:69" ht="18.75" hidden="1" customHeight="1">
      <c r="A292" s="32">
        <v>795</v>
      </c>
      <c r="B292" s="606"/>
      <c r="C292" s="605">
        <v>5504</v>
      </c>
      <c r="D292" s="604" t="s">
        <v>323</v>
      </c>
      <c r="E292" s="603">
        <f>SUMIF($C$603:$C$12272,$C292,E$603:E$12272)</f>
        <v>0</v>
      </c>
      <c r="F292" s="602">
        <f>SUMIF($C$603:$C$12272,$C292,F$603:F$12272)</f>
        <v>0</v>
      </c>
      <c r="G292" s="601">
        <f>SUMIF($C$603:$C$12272,$C292,G$603:G$12272)</f>
        <v>0</v>
      </c>
      <c r="H292" s="600">
        <f>SUMIF($C$603:$C$12272,$C292,H$603:H$12272)</f>
        <v>0</v>
      </c>
      <c r="I292" s="600">
        <f>SUMIF($C$603:$C$12272,$C292,I$603:I$12272)</f>
        <v>0</v>
      </c>
      <c r="J292" s="599">
        <f>SUMIF($C$603:$C$12272,$C292,J$603:J$12272)</f>
        <v>0</v>
      </c>
      <c r="K292" s="3" t="str">
        <f>(IF($E292&lt;&gt;0,$K$2,IF($F292&lt;&gt;0,$K$2,IF($G292&lt;&gt;0,$K$2,IF($H292&lt;&gt;0,$K$2,IF($I292&lt;&gt;0,$K$2,IF($J292&lt;&gt;0,$K$2,"")))))))</f>
        <v/>
      </c>
      <c r="L292" s="482" t="s">
        <v>269</v>
      </c>
    </row>
    <row r="293" spans="1:69" s="577" customFormat="1" ht="18.75" hidden="1" customHeight="1">
      <c r="A293" s="189">
        <v>805</v>
      </c>
      <c r="B293" s="598">
        <v>5700</v>
      </c>
      <c r="C293" s="597" t="s">
        <v>322</v>
      </c>
      <c r="D293" s="596"/>
      <c r="E293" s="561">
        <f>SUMIF($B$603:$B$12272,$B293,E$603:E$12272)</f>
        <v>0</v>
      </c>
      <c r="F293" s="560">
        <f>SUMIF($B$603:$B$12272,$B293,F$603:F$12272)</f>
        <v>0</v>
      </c>
      <c r="G293" s="595">
        <f>SUMIF($B$603:$B$12272,$B293,G$603:G$12272)</f>
        <v>0</v>
      </c>
      <c r="H293" s="594">
        <f>SUMIF($B$603:$B$12272,$B293,H$603:H$12272)</f>
        <v>0</v>
      </c>
      <c r="I293" s="594">
        <f>SUMIF($B$603:$B$12272,$B293,I$603:I$12272)</f>
        <v>0</v>
      </c>
      <c r="J293" s="593">
        <f>SUMIF($B$603:$B$12272,$B293,J$603:J$12272)</f>
        <v>0</v>
      </c>
      <c r="K293" s="3" t="str">
        <f>(IF($E293&lt;&gt;0,$K$2,IF($F293&lt;&gt;0,$K$2,IF($G293&lt;&gt;0,$K$2,IF($H293&lt;&gt;0,$K$2,IF($I293&lt;&gt;0,$K$2,IF($J293&lt;&gt;0,$K$2,"")))))))</f>
        <v/>
      </c>
      <c r="L293" s="482" t="s">
        <v>321</v>
      </c>
      <c r="M293" s="1"/>
      <c r="N293" s="1"/>
      <c r="O293" s="1"/>
      <c r="P293" s="1"/>
      <c r="Q293" s="1"/>
      <c r="R293" s="1"/>
      <c r="S293" s="1"/>
      <c r="T293" s="1"/>
      <c r="U293" s="1"/>
      <c r="V293" s="1"/>
      <c r="W293" s="1"/>
      <c r="X293" s="1"/>
      <c r="Y293" s="1"/>
      <c r="Z293" s="1"/>
    </row>
    <row r="294" spans="1:69" s="553" customFormat="1" ht="18.75" hidden="1" customHeight="1">
      <c r="A294" s="32">
        <v>810</v>
      </c>
      <c r="B294" s="585"/>
      <c r="C294" s="592">
        <v>5701</v>
      </c>
      <c r="D294" s="591" t="s">
        <v>320</v>
      </c>
      <c r="E294" s="590">
        <f>SUMIF($C$603:$C$12272,$C294,E$603:E$12272)</f>
        <v>0</v>
      </c>
      <c r="F294" s="589">
        <f>SUMIF($C$603:$C$12272,$C294,F$603:F$12272)</f>
        <v>0</v>
      </c>
      <c r="G294" s="588">
        <f>SUMIF($C$603:$C$12272,$C294,G$603:G$12272)</f>
        <v>0</v>
      </c>
      <c r="H294" s="587">
        <f>SUMIF($C$603:$C$12272,$C294,H$603:H$12272)</f>
        <v>0</v>
      </c>
      <c r="I294" s="587">
        <f>SUMIF($C$603:$C$12272,$C294,I$603:I$12272)</f>
        <v>0</v>
      </c>
      <c r="J294" s="586">
        <f>SUMIF($C$603:$C$12272,$C294,J$603:J$12272)</f>
        <v>0</v>
      </c>
      <c r="K294" s="3" t="str">
        <f>(IF($E294&lt;&gt;0,$K$2,IF($F294&lt;&gt;0,$K$2,IF($G294&lt;&gt;0,$K$2,IF($H294&lt;&gt;0,$K$2,IF($I294&lt;&gt;0,$K$2,IF($J294&lt;&gt;0,$K$2,"")))))))</f>
        <v/>
      </c>
      <c r="L294" s="482" t="s">
        <v>319</v>
      </c>
      <c r="M294" s="1"/>
      <c r="N294" s="1"/>
      <c r="O294" s="1"/>
      <c r="P294" s="1"/>
      <c r="Q294" s="1"/>
      <c r="R294" s="1"/>
      <c r="S294" s="1"/>
      <c r="T294" s="1"/>
      <c r="U294" s="1"/>
      <c r="V294" s="1"/>
      <c r="W294" s="1"/>
      <c r="X294" s="1"/>
      <c r="Y294" s="1"/>
      <c r="Z294" s="1"/>
    </row>
    <row r="295" spans="1:69" s="553" customFormat="1" ht="18.75" hidden="1" customHeight="1">
      <c r="A295" s="32">
        <v>815</v>
      </c>
      <c r="B295" s="585"/>
      <c r="C295" s="584">
        <v>5702</v>
      </c>
      <c r="D295" s="583" t="s">
        <v>318</v>
      </c>
      <c r="E295" s="582">
        <f>SUMIF($C$603:$C$12272,$C295,E$603:E$12272)</f>
        <v>0</v>
      </c>
      <c r="F295" s="581">
        <f>SUMIF($C$603:$C$12272,$C295,F$603:F$12272)</f>
        <v>0</v>
      </c>
      <c r="G295" s="580">
        <f>SUMIF($C$603:$C$12272,$C295,G$603:G$12272)</f>
        <v>0</v>
      </c>
      <c r="H295" s="579">
        <f>SUMIF($C$603:$C$12272,$C295,H$603:H$12272)</f>
        <v>0</v>
      </c>
      <c r="I295" s="579">
        <f>SUMIF($C$603:$C$12272,$C295,I$603:I$12272)</f>
        <v>0</v>
      </c>
      <c r="J295" s="578">
        <f>SUMIF($C$603:$C$12272,$C295,J$603:J$12272)</f>
        <v>0</v>
      </c>
      <c r="K295" s="3" t="str">
        <f>(IF($E295&lt;&gt;0,$K$2,IF($F295&lt;&gt;0,$K$2,IF($G295&lt;&gt;0,$K$2,IF($H295&lt;&gt;0,$K$2,IF($I295&lt;&gt;0,$K$2,IF($J295&lt;&gt;0,$K$2,"")))))))</f>
        <v/>
      </c>
      <c r="L295" s="482" t="s">
        <v>317</v>
      </c>
      <c r="M295" s="577"/>
      <c r="N295" s="577"/>
      <c r="O295" s="577"/>
      <c r="P295" s="577"/>
      <c r="Q295" s="577"/>
      <c r="R295" s="577"/>
      <c r="S295" s="577"/>
      <c r="T295" s="577"/>
      <c r="U295" s="577"/>
      <c r="V295" s="577"/>
      <c r="W295" s="577"/>
      <c r="X295" s="577"/>
      <c r="Y295" s="577"/>
      <c r="Z295" s="577"/>
    </row>
    <row r="296" spans="1:69" s="177" customFormat="1" ht="18.75" hidden="1" customHeight="1">
      <c r="A296" s="424">
        <v>525</v>
      </c>
      <c r="B296" s="576"/>
      <c r="C296" s="575">
        <v>4071</v>
      </c>
      <c r="D296" s="574" t="s">
        <v>316</v>
      </c>
      <c r="E296" s="573">
        <f>SUMIF($C$603:$C$12272,$C296,E$603:E$12272)</f>
        <v>0</v>
      </c>
      <c r="F296" s="572">
        <f>SUMIF($C$603:$C$12272,$C296,F$603:F$12272)</f>
        <v>0</v>
      </c>
      <c r="G296" s="571">
        <f>SUMIF($C$603:$C$12272,$C296,G$603:G$12272)</f>
        <v>0</v>
      </c>
      <c r="H296" s="570">
        <f>SUMIF($C$603:$C$12272,$C296,H$603:H$12272)</f>
        <v>0</v>
      </c>
      <c r="I296" s="570">
        <f>SUMIF($C$603:$C$12272,$C296,I$603:I$12272)</f>
        <v>0</v>
      </c>
      <c r="J296" s="569">
        <f>SUMIF($C$603:$C$12272,$C296,J$603:J$12272)</f>
        <v>0</v>
      </c>
      <c r="K296" s="3" t="str">
        <f>(IF($E296&lt;&gt;0,$K$2,IF($F296&lt;&gt;0,$K$2,IF($G296&lt;&gt;0,$K$2,IF($H296&lt;&gt;0,$K$2,IF($I296&lt;&gt;0,$K$2,IF($J296&lt;&gt;0,$K$2,"")))))))</f>
        <v/>
      </c>
      <c r="L296" s="482" t="s">
        <v>315</v>
      </c>
      <c r="M296" s="553"/>
      <c r="N296" s="553"/>
      <c r="O296" s="553"/>
      <c r="P296" s="553"/>
      <c r="Q296" s="553"/>
      <c r="R296" s="553"/>
      <c r="S296" s="553"/>
      <c r="T296" s="553"/>
      <c r="U296" s="553"/>
      <c r="V296" s="553"/>
      <c r="W296" s="553"/>
      <c r="X296" s="553"/>
      <c r="Y296" s="553"/>
      <c r="Z296" s="553"/>
      <c r="AA296" s="556"/>
      <c r="AB296" s="565"/>
      <c r="AC296" s="556"/>
      <c r="AD296" s="556"/>
      <c r="AE296" s="565"/>
      <c r="AF296" s="556"/>
      <c r="AG296" s="556"/>
      <c r="AH296" s="565"/>
      <c r="AI296" s="568"/>
      <c r="AJ296" s="568"/>
      <c r="AK296" s="567"/>
      <c r="AL296" s="556"/>
      <c r="AM296" s="556"/>
      <c r="AN296" s="565"/>
      <c r="AO296" s="556"/>
      <c r="AP296" s="556"/>
      <c r="AQ296" s="565"/>
      <c r="AR296" s="556"/>
      <c r="AS296" s="556"/>
      <c r="AT296" s="565"/>
      <c r="AU296" s="556"/>
      <c r="AV296" s="556"/>
      <c r="AW296" s="565"/>
      <c r="AX296" s="556"/>
      <c r="AY296" s="556"/>
      <c r="AZ296" s="566"/>
      <c r="BA296" s="556"/>
      <c r="BB296" s="556"/>
      <c r="BC296" s="565"/>
      <c r="BD296" s="556"/>
      <c r="BE296" s="556"/>
      <c r="BF296" s="565"/>
      <c r="BG296" s="556"/>
      <c r="BH296" s="565"/>
      <c r="BI296" s="566"/>
      <c r="BJ296" s="565"/>
      <c r="BK296" s="565"/>
      <c r="BL296" s="556"/>
      <c r="BM296" s="556"/>
      <c r="BN296" s="565"/>
      <c r="BO296" s="556"/>
      <c r="BQ296" s="556"/>
    </row>
    <row r="297" spans="1:69" s="82" customFormat="1" ht="18.75" hidden="1" customHeight="1">
      <c r="A297" s="189">
        <v>820</v>
      </c>
      <c r="B297" s="564">
        <v>98</v>
      </c>
      <c r="C297" s="563" t="s">
        <v>314</v>
      </c>
      <c r="D297" s="562"/>
      <c r="E297" s="561">
        <f>SUMIF($B$603:$B$12272,$B297,E$603:E$12272)</f>
        <v>0</v>
      </c>
      <c r="F297" s="560">
        <f>SUMIF($B$603:$B$12272,$B297,F$603:F$12272)</f>
        <v>0</v>
      </c>
      <c r="G297" s="559">
        <f>SUMIF($B$603:$B$12272,$B297,G$603:G$12272)</f>
        <v>0</v>
      </c>
      <c r="H297" s="558">
        <f>SUMIF($B$603:$B$12272,$B297,H$603:H$12272)</f>
        <v>0</v>
      </c>
      <c r="I297" s="558">
        <f>SUMIF($B$603:$B$12272,$B297,I$603:I$12272)</f>
        <v>0</v>
      </c>
      <c r="J297" s="557">
        <f>SUMIF($B$603:$B$12272,$B297,J$603:J$12272)</f>
        <v>0</v>
      </c>
      <c r="K297" s="3" t="str">
        <f>(IF($E297&lt;&gt;0,$K$2,IF($F297&lt;&gt;0,$K$2,IF($G297&lt;&gt;0,$K$2,IF($H297&lt;&gt;0,$K$2,IF($I297&lt;&gt;0,$K$2,IF($J297&lt;&gt;0,$K$2,"")))))))</f>
        <v/>
      </c>
      <c r="L297" s="482" t="s">
        <v>249</v>
      </c>
      <c r="M297" s="556"/>
      <c r="N297" s="556"/>
      <c r="O297" s="556"/>
      <c r="P297" s="556"/>
      <c r="Q297" s="556"/>
      <c r="R297" s="556"/>
      <c r="S297" s="556"/>
      <c r="T297" s="556"/>
      <c r="U297" s="556"/>
      <c r="V297" s="556"/>
      <c r="W297" s="556"/>
      <c r="X297" s="556"/>
      <c r="Y297" s="556"/>
      <c r="Z297" s="556"/>
    </row>
    <row r="298" spans="1:69" ht="8.25" hidden="1" customHeight="1">
      <c r="A298" s="32">
        <v>821</v>
      </c>
      <c r="B298" s="555"/>
      <c r="C298" s="554"/>
      <c r="D298" s="551"/>
      <c r="E298" s="550"/>
      <c r="F298" s="550"/>
      <c r="G298" s="36"/>
      <c r="H298" s="36"/>
      <c r="I298" s="36"/>
      <c r="J298" s="444"/>
      <c r="K298" s="3" t="str">
        <f>(IF($E298&lt;&gt;0,$K$2,IF($F298&lt;&gt;0,$K$2,IF($G298&lt;&gt;0,$K$2,IF($H298&lt;&gt;0,$K$2,IF($I298&lt;&gt;0,$K$2,IF($J298&lt;&gt;0,$K$2,"")))))))</f>
        <v/>
      </c>
      <c r="L298" s="482"/>
      <c r="M298" s="553"/>
      <c r="N298" s="553"/>
      <c r="O298" s="553"/>
      <c r="P298" s="553"/>
      <c r="Q298" s="553"/>
      <c r="R298" s="553"/>
      <c r="S298" s="553"/>
      <c r="T298" s="553"/>
      <c r="U298" s="553"/>
      <c r="V298" s="553"/>
      <c r="W298" s="553"/>
      <c r="X298" s="553"/>
      <c r="Y298" s="553"/>
      <c r="Z298" s="553"/>
    </row>
    <row r="299" spans="1:69" ht="8.25" hidden="1" customHeight="1">
      <c r="A299" s="32">
        <v>822</v>
      </c>
      <c r="B299" s="552"/>
      <c r="C299" s="19"/>
      <c r="D299" s="551"/>
      <c r="E299" s="550"/>
      <c r="F299" s="550"/>
      <c r="G299" s="36"/>
      <c r="H299" s="36"/>
      <c r="I299" s="36"/>
      <c r="J299" s="444"/>
      <c r="K299" s="3" t="str">
        <f>(IF($E299&lt;&gt;0,$K$2,IF($F299&lt;&gt;0,$K$2,IF($G299&lt;&gt;0,$K$2,IF($H299&lt;&gt;0,$K$2,IF($I299&lt;&gt;0,$K$2,IF($J299&lt;&gt;0,$K$2,"")))))))</f>
        <v/>
      </c>
      <c r="L299" s="549"/>
      <c r="M299" s="82"/>
      <c r="N299" s="82"/>
      <c r="O299" s="82"/>
      <c r="P299" s="82"/>
      <c r="Q299" s="82"/>
      <c r="R299" s="82"/>
      <c r="S299" s="82"/>
      <c r="T299" s="82"/>
      <c r="U299" s="82"/>
      <c r="V299" s="82"/>
      <c r="W299" s="82"/>
      <c r="X299" s="82"/>
      <c r="Y299" s="82"/>
      <c r="Z299" s="82"/>
    </row>
    <row r="300" spans="1:69" ht="8.25" hidden="1" customHeight="1">
      <c r="A300" s="32">
        <v>823</v>
      </c>
      <c r="B300" s="552"/>
      <c r="C300" s="19"/>
      <c r="D300" s="551"/>
      <c r="E300" s="550"/>
      <c r="F300" s="550"/>
      <c r="G300" s="36"/>
      <c r="H300" s="36"/>
      <c r="I300" s="36"/>
      <c r="J300" s="444"/>
      <c r="K300" s="3" t="str">
        <f>(IF($E300&lt;&gt;0,$K$2,IF($F300&lt;&gt;0,$K$2,IF($G300&lt;&gt;0,$K$2,IF($H300&lt;&gt;0,$K$2,IF($I300&lt;&gt;0,$K$2,IF($J300&lt;&gt;0,$K$2,"")))))))</f>
        <v/>
      </c>
      <c r="L300" s="549"/>
    </row>
    <row r="301" spans="1:69" ht="20.25" customHeight="1" thickBot="1">
      <c r="A301" s="32">
        <v>825</v>
      </c>
      <c r="B301" s="548" t="s">
        <v>11</v>
      </c>
      <c r="C301" s="547" t="s">
        <v>10</v>
      </c>
      <c r="D301" s="546" t="s">
        <v>313</v>
      </c>
      <c r="E301" s="545">
        <f>SUMIF($C$603:$C$12272,$C301,E$603:E$12272)</f>
        <v>0</v>
      </c>
      <c r="F301" s="544">
        <f>SUMIF($C$603:$C$12272,$C301,F$603:F$12272)</f>
        <v>0</v>
      </c>
      <c r="G301" s="543">
        <f>SUMIF($C$603:$C$12272,$C301,G$603:G$12272)</f>
        <v>0</v>
      </c>
      <c r="H301" s="542">
        <f>SUMIF($C$603:$C$12272,$C301,H$603:H$12272)</f>
        <v>0</v>
      </c>
      <c r="I301" s="542">
        <f>SUMIF($C$603:$C$12272,$C301,I$603:I$12272)</f>
        <v>0</v>
      </c>
      <c r="J301" s="541">
        <f>SUMIF($C$603:$C$12272,$C301,J$603:J$12272)</f>
        <v>0</v>
      </c>
      <c r="K301" s="3">
        <v>1</v>
      </c>
      <c r="L301" s="475"/>
    </row>
    <row r="302" spans="1:69" ht="16.5" customHeight="1" thickTop="1">
      <c r="A302" s="32"/>
      <c r="B302" s="540"/>
      <c r="C302" s="539"/>
      <c r="D302" s="41"/>
      <c r="E302" s="18"/>
      <c r="F302" s="18"/>
      <c r="G302" s="18"/>
      <c r="H302" s="18"/>
      <c r="I302" s="18"/>
      <c r="J302" s="18"/>
      <c r="K302" s="3">
        <v>1</v>
      </c>
      <c r="L302" s="475"/>
    </row>
    <row r="303" spans="1:69">
      <c r="A303" s="32"/>
      <c r="B303" s="18"/>
      <c r="C303" s="19"/>
      <c r="D303" s="311"/>
      <c r="E303" s="310"/>
      <c r="F303" s="310"/>
      <c r="G303" s="310"/>
      <c r="H303" s="310"/>
      <c r="I303" s="310"/>
      <c r="J303" s="310"/>
      <c r="K303" s="3">
        <v>1</v>
      </c>
      <c r="L303" s="475"/>
    </row>
    <row r="304" spans="1:69" hidden="1">
      <c r="A304" s="32"/>
      <c r="B304" s="478"/>
      <c r="C304" s="538"/>
      <c r="D304" s="537"/>
      <c r="E304" s="476"/>
      <c r="F304" s="476"/>
      <c r="G304" s="476"/>
      <c r="H304" s="476"/>
      <c r="I304" s="476"/>
      <c r="J304" s="476"/>
      <c r="K304" s="479" t="str">
        <f>(IF($E$301&lt;&gt;0,$K$2,IF($F$301&lt;&gt;0,$K$2,"")))</f>
        <v/>
      </c>
      <c r="L304" s="475"/>
    </row>
    <row r="305" spans="1:12" hidden="1">
      <c r="A305" s="32"/>
      <c r="B305" s="18"/>
      <c r="C305" s="19"/>
      <c r="D305" s="311"/>
      <c r="E305" s="310"/>
      <c r="F305" s="310"/>
      <c r="G305" s="310"/>
      <c r="H305" s="310"/>
      <c r="I305" s="310"/>
      <c r="J305" s="310"/>
      <c r="K305" s="479" t="str">
        <f>(IF($E$301&lt;&gt;0,$K$2,IF($F$301&lt;&gt;0,$K$2,"")))</f>
        <v/>
      </c>
      <c r="L305" s="475"/>
    </row>
    <row r="306" spans="1:12" ht="20.25" hidden="1" customHeight="1">
      <c r="A306" s="32"/>
      <c r="B306" s="332" t="str">
        <f>$B$7</f>
        <v>ОТЧЕТНИ ДАННИ ПО ЕБК ЗА СМЕТКИТЕ ЗА ЧУЖДИ СРЕДСТВА</v>
      </c>
      <c r="C306" s="331"/>
      <c r="D306" s="331"/>
      <c r="E306" s="310"/>
      <c r="F306" s="310"/>
      <c r="G306" s="310"/>
      <c r="H306" s="310"/>
      <c r="I306" s="310"/>
      <c r="J306" s="330"/>
      <c r="K306" s="479" t="str">
        <f>(IF($E$301&lt;&gt;0,$K$2,IF($F$301&lt;&gt;0,$K$2,"")))</f>
        <v/>
      </c>
      <c r="L306" s="475"/>
    </row>
    <row r="307" spans="1:12" ht="18.75" hidden="1" customHeight="1">
      <c r="A307" s="32"/>
      <c r="B307" s="18"/>
      <c r="C307" s="19"/>
      <c r="D307" s="311"/>
      <c r="E307" s="329" t="s">
        <v>171</v>
      </c>
      <c r="F307" s="329" t="s">
        <v>170</v>
      </c>
      <c r="G307" s="310"/>
      <c r="H307" s="310"/>
      <c r="I307" s="310"/>
      <c r="J307" s="310"/>
      <c r="K307" s="479" t="str">
        <f>(IF($E$301&lt;&gt;0,$K$2,IF($F$301&lt;&gt;0,$K$2,"")))</f>
        <v/>
      </c>
      <c r="L307" s="475"/>
    </row>
    <row r="308" spans="1:12" ht="27" hidden="1" customHeight="1">
      <c r="A308" s="32"/>
      <c r="B308" s="328" t="str">
        <f>$B$9</f>
        <v>КОМИСИЯ ЗА ФИНАНСОВ НАДЗОР</v>
      </c>
      <c r="C308" s="327"/>
      <c r="D308" s="326"/>
      <c r="E308" s="325">
        <f>$E$9</f>
        <v>42736</v>
      </c>
      <c r="F308" s="536">
        <f>$F$9</f>
        <v>42947</v>
      </c>
      <c r="G308" s="310"/>
      <c r="H308" s="310"/>
      <c r="I308" s="310"/>
      <c r="J308" s="310"/>
      <c r="K308" s="479" t="str">
        <f>(IF($E$301&lt;&gt;0,$K$2,IF($F$301&lt;&gt;0,$K$2,"")))</f>
        <v/>
      </c>
      <c r="L308" s="475"/>
    </row>
    <row r="309" spans="1:12" hidden="1">
      <c r="A309" s="32"/>
      <c r="B309" s="323" t="str">
        <f>$B$10</f>
        <v xml:space="preserve">                                                            (наименование на разпоредителя с бюджет)</v>
      </c>
      <c r="C309" s="18"/>
      <c r="D309" s="41"/>
      <c r="E309" s="530"/>
      <c r="F309" s="530"/>
      <c r="G309" s="310"/>
      <c r="H309" s="310"/>
      <c r="I309" s="310"/>
      <c r="J309" s="310"/>
      <c r="K309" s="479" t="str">
        <f>(IF($E$301&lt;&gt;0,$K$2,IF($F$301&lt;&gt;0,$K$2,"")))</f>
        <v/>
      </c>
      <c r="L309" s="475"/>
    </row>
    <row r="310" spans="1:12" ht="5.25" hidden="1" customHeight="1">
      <c r="A310" s="32"/>
      <c r="B310" s="323"/>
      <c r="C310" s="18"/>
      <c r="D310" s="41"/>
      <c r="E310" s="323"/>
      <c r="F310" s="18"/>
      <c r="G310" s="310"/>
      <c r="H310" s="310"/>
      <c r="I310" s="310"/>
      <c r="J310" s="310"/>
      <c r="K310" s="479" t="str">
        <f>(IF($E$301&lt;&gt;0,$K$2,IF($F$301&lt;&gt;0,$K$2,"")))</f>
        <v/>
      </c>
      <c r="L310" s="475"/>
    </row>
    <row r="311" spans="1:12" ht="27" hidden="1" customHeight="1">
      <c r="A311" s="32"/>
      <c r="B311" s="322" t="str">
        <f>$B$12</f>
        <v>Комисия за финансов надзор</v>
      </c>
      <c r="C311" s="321"/>
      <c r="D311" s="320"/>
      <c r="E311" s="535" t="s">
        <v>169</v>
      </c>
      <c r="F311" s="318" t="str">
        <f>$F$12</f>
        <v>4700</v>
      </c>
      <c r="G311" s="310"/>
      <c r="H311" s="310"/>
      <c r="I311" s="310"/>
      <c r="J311" s="310"/>
      <c r="K311" s="479" t="str">
        <f>(IF($E$301&lt;&gt;0,$K$2,IF($F$301&lt;&gt;0,$K$2,"")))</f>
        <v/>
      </c>
      <c r="L311" s="475"/>
    </row>
    <row r="312" spans="1:12" hidden="1">
      <c r="A312" s="32"/>
      <c r="B312" s="534" t="str">
        <f>$B$13</f>
        <v xml:space="preserve">                                             (наименование на първостепенния разпоредител с бюджет)</v>
      </c>
      <c r="C312" s="18"/>
      <c r="D312" s="41"/>
      <c r="E312" s="317"/>
      <c r="F312" s="310"/>
      <c r="G312" s="310"/>
      <c r="H312" s="310"/>
      <c r="I312" s="310"/>
      <c r="J312" s="310"/>
      <c r="K312" s="479" t="str">
        <f>(IF($E$301&lt;&gt;0,$K$2,IF($F$301&lt;&gt;0,$K$2,"")))</f>
        <v/>
      </c>
      <c r="L312" s="496" t="s">
        <v>272</v>
      </c>
    </row>
    <row r="313" spans="1:12" ht="21.75" hidden="1" customHeight="1">
      <c r="A313" s="32"/>
      <c r="B313" s="323"/>
      <c r="C313" s="18"/>
      <c r="D313" s="533" t="s">
        <v>312</v>
      </c>
      <c r="E313" s="532">
        <f>$E$15</f>
        <v>33</v>
      </c>
      <c r="F313" s="472" t="str">
        <f>+$F$15</f>
        <v>Чужди средства</v>
      </c>
      <c r="G313" s="310"/>
      <c r="H313" s="36"/>
      <c r="I313" s="36"/>
      <c r="J313" s="36"/>
      <c r="K313" s="479" t="str">
        <f>(IF($E$301&lt;&gt;0,$K$2,IF($F$301&lt;&gt;0,$K$2,"")))</f>
        <v/>
      </c>
      <c r="L313" s="482" t="s">
        <v>311</v>
      </c>
    </row>
    <row r="314" spans="1:12" hidden="1">
      <c r="A314" s="32"/>
      <c r="B314" s="18"/>
      <c r="C314" s="19"/>
      <c r="D314" s="311"/>
      <c r="E314" s="531"/>
      <c r="F314" s="310"/>
      <c r="G314" s="310"/>
      <c r="H314" s="310"/>
      <c r="I314" s="310"/>
      <c r="J314" s="310"/>
      <c r="K314" s="479" t="str">
        <f>(IF($E$301&lt;&gt;0,$K$2,IF($F$301&lt;&gt;0,$K$2,"")))</f>
        <v/>
      </c>
      <c r="L314" s="482" t="s">
        <v>310</v>
      </c>
    </row>
    <row r="315" spans="1:12" ht="18.75" hidden="1" customHeight="1" thickBot="1">
      <c r="A315" s="32"/>
      <c r="B315" s="530"/>
      <c r="C315" s="19"/>
      <c r="D315" s="529" t="s">
        <v>309</v>
      </c>
      <c r="E315" s="310"/>
      <c r="F315" s="317"/>
      <c r="G315" s="36"/>
      <c r="H315" s="36"/>
      <c r="I315" s="36"/>
      <c r="J315" s="36"/>
      <c r="K315" s="479" t="str">
        <f>(IF($E$301&lt;&gt;0,$K$2,IF($F$301&lt;&gt;0,$K$2,"")))</f>
        <v/>
      </c>
      <c r="L315" s="482" t="s">
        <v>269</v>
      </c>
    </row>
    <row r="316" spans="1:12" ht="20.25" hidden="1" customHeight="1">
      <c r="A316" s="380"/>
      <c r="B316" s="528" t="s">
        <v>308</v>
      </c>
      <c r="C316" s="527" t="s">
        <v>307</v>
      </c>
      <c r="D316" s="526" t="s">
        <v>306</v>
      </c>
      <c r="E316" s="525" t="s">
        <v>305</v>
      </c>
      <c r="F316" s="524" t="s">
        <v>304</v>
      </c>
      <c r="G316" s="36"/>
      <c r="H316" s="36"/>
      <c r="I316" s="36"/>
      <c r="J316" s="36"/>
      <c r="K316" s="479" t="str">
        <f>(IF($E$301&lt;&gt;0,$K$2,IF($F$301&lt;&gt;0,$K$2,"")))</f>
        <v/>
      </c>
      <c r="L316" s="482" t="s">
        <v>257</v>
      </c>
    </row>
    <row r="317" spans="1:12" ht="18.75" hidden="1" customHeight="1">
      <c r="A317" s="380">
        <v>905</v>
      </c>
      <c r="B317" s="495"/>
      <c r="C317" s="494" t="s">
        <v>303</v>
      </c>
      <c r="D317" s="493" t="s">
        <v>302</v>
      </c>
      <c r="E317" s="492">
        <f>SUMIF($C$603:$C$12272,$C317,E$603:E$12272)</f>
        <v>0</v>
      </c>
      <c r="F317" s="491">
        <f>SUMIF($C$603:$C$12272,$C317,F$603:F$12272)</f>
        <v>0</v>
      </c>
      <c r="G317" s="36"/>
      <c r="H317" s="36"/>
      <c r="I317" s="36"/>
      <c r="J317" s="36"/>
      <c r="K317" s="479" t="str">
        <f>(IF($E$301&lt;&gt;0,$K$2,IF($F$301&lt;&gt;0,$K$2,"")))</f>
        <v/>
      </c>
      <c r="L317" s="482" t="s">
        <v>249</v>
      </c>
    </row>
    <row r="318" spans="1:12" ht="18.75" hidden="1" customHeight="1">
      <c r="A318" s="380">
        <v>906</v>
      </c>
      <c r="B318" s="508"/>
      <c r="C318" s="522" t="s">
        <v>301</v>
      </c>
      <c r="D318" s="521" t="s">
        <v>295</v>
      </c>
      <c r="E318" s="520">
        <f>SUMIF($C$603:$C$12272,$C318,E$603:E$12272)</f>
        <v>0</v>
      </c>
      <c r="F318" s="519">
        <f>SUMIF($C$603:$C$12272,$C318,F$603:F$12272)</f>
        <v>0</v>
      </c>
      <c r="G318" s="36"/>
      <c r="H318" s="36"/>
      <c r="I318" s="36"/>
      <c r="J318" s="36"/>
      <c r="K318" s="479" t="str">
        <f>(IF($E$301&lt;&gt;0,$K$2,IF($F$301&lt;&gt;0,$K$2,"")))</f>
        <v/>
      </c>
      <c r="L318" s="482" t="s">
        <v>278</v>
      </c>
    </row>
    <row r="319" spans="1:12" ht="18.75" hidden="1" customHeight="1">
      <c r="A319" s="380">
        <v>907</v>
      </c>
      <c r="B319" s="523"/>
      <c r="C319" s="502" t="s">
        <v>300</v>
      </c>
      <c r="D319" s="501" t="s">
        <v>299</v>
      </c>
      <c r="E319" s="500">
        <f>SUMIF($C$603:$C$12272,$C319,E$603:E$12272)</f>
        <v>0</v>
      </c>
      <c r="F319" s="499">
        <f>SUMIF($C$603:$C$12272,$C319,F$603:F$12272)</f>
        <v>0</v>
      </c>
      <c r="G319" s="36"/>
      <c r="H319" s="36"/>
      <c r="I319" s="36"/>
      <c r="J319" s="36"/>
      <c r="K319" s="479" t="str">
        <f>(IF($E$301&lt;&gt;0,$K$2,IF($F$301&lt;&gt;0,$K$2,"")))</f>
        <v/>
      </c>
      <c r="L319" s="482" t="s">
        <v>275</v>
      </c>
    </row>
    <row r="320" spans="1:12" ht="18.75" hidden="1" customHeight="1">
      <c r="A320" s="380">
        <v>910</v>
      </c>
      <c r="B320" s="495"/>
      <c r="C320" s="494" t="s">
        <v>298</v>
      </c>
      <c r="D320" s="493" t="s">
        <v>297</v>
      </c>
      <c r="E320" s="492">
        <f>SUMIF($C$603:$C$12272,$C320,E$603:E$12272)</f>
        <v>0</v>
      </c>
      <c r="F320" s="491">
        <f>SUMIF($C$603:$C$12272,$C320,F$603:F$12272)</f>
        <v>0</v>
      </c>
      <c r="G320" s="36"/>
      <c r="H320" s="36"/>
      <c r="I320" s="36"/>
      <c r="J320" s="36"/>
      <c r="K320" s="479" t="str">
        <f>(IF($E$301&lt;&gt;0,$K$2,IF($F$301&lt;&gt;0,$K$2,"")))</f>
        <v/>
      </c>
      <c r="L320" s="482" t="s">
        <v>251</v>
      </c>
    </row>
    <row r="321" spans="1:12" ht="18.75" hidden="1" customHeight="1">
      <c r="A321" s="380">
        <v>911</v>
      </c>
      <c r="B321" s="508"/>
      <c r="C321" s="522" t="s">
        <v>296</v>
      </c>
      <c r="D321" s="521" t="s">
        <v>295</v>
      </c>
      <c r="E321" s="520">
        <f>SUMIF($C$603:$C$12272,$C321,E$603:E$12272)</f>
        <v>0</v>
      </c>
      <c r="F321" s="519">
        <f>SUMIF($C$603:$C$12272,$C321,F$603:F$12272)</f>
        <v>0</v>
      </c>
      <c r="G321" s="36"/>
      <c r="H321" s="36"/>
      <c r="I321" s="36"/>
      <c r="J321" s="36"/>
      <c r="K321" s="479" t="str">
        <f>(IF($E$301&lt;&gt;0,$K$2,IF($F$301&lt;&gt;0,$K$2,"")))</f>
        <v/>
      </c>
      <c r="L321" s="482" t="s">
        <v>269</v>
      </c>
    </row>
    <row r="322" spans="1:12" ht="18.75" hidden="1" customHeight="1">
      <c r="A322" s="380">
        <v>912</v>
      </c>
      <c r="B322" s="503"/>
      <c r="C322" s="518" t="s">
        <v>294</v>
      </c>
      <c r="D322" s="517" t="s">
        <v>293</v>
      </c>
      <c r="E322" s="516">
        <f>SUMIF($C$603:$C$12272,$C322,E$603:E$12272)</f>
        <v>0</v>
      </c>
      <c r="F322" s="515">
        <f>SUMIF($C$603:$C$12272,$C322,F$603:F$12272)</f>
        <v>0</v>
      </c>
      <c r="G322" s="36"/>
      <c r="H322" s="36"/>
      <c r="I322" s="36"/>
      <c r="J322" s="36"/>
      <c r="K322" s="479" t="str">
        <f>(IF($E$301&lt;&gt;0,$K$2,IF($F$301&lt;&gt;0,$K$2,"")))</f>
        <v/>
      </c>
      <c r="L322" s="482" t="s">
        <v>292</v>
      </c>
    </row>
    <row r="323" spans="1:12" ht="18.75" hidden="1" customHeight="1">
      <c r="A323" s="380">
        <v>920</v>
      </c>
      <c r="B323" s="495"/>
      <c r="C323" s="494" t="s">
        <v>291</v>
      </c>
      <c r="D323" s="493" t="s">
        <v>290</v>
      </c>
      <c r="E323" s="514">
        <f>IF(ISERROR(E186/(E320+E332)),0,E186/(E320+E332))</f>
        <v>0</v>
      </c>
      <c r="F323" s="513">
        <f>IF(ISERROR(J186/(F320+F332)),0,F186/(F320+F332))</f>
        <v>0</v>
      </c>
      <c r="G323" s="36"/>
      <c r="H323" s="36"/>
      <c r="I323" s="36"/>
      <c r="J323" s="36"/>
      <c r="K323" s="479" t="str">
        <f>(IF($E$301&lt;&gt;0,$K$2,IF($F$301&lt;&gt;0,$K$2,"")))</f>
        <v/>
      </c>
      <c r="L323" s="482" t="s">
        <v>249</v>
      </c>
    </row>
    <row r="324" spans="1:12" ht="18.75" hidden="1" customHeight="1">
      <c r="A324" s="380">
        <v>921</v>
      </c>
      <c r="B324" s="508"/>
      <c r="C324" s="507" t="s">
        <v>289</v>
      </c>
      <c r="D324" s="506" t="s">
        <v>288</v>
      </c>
      <c r="E324" s="512">
        <f>IF(ISERROR(E187/(E321+E332)),0,E187/(E321+E332))</f>
        <v>0</v>
      </c>
      <c r="F324" s="511">
        <f>IF(ISERROR(J187/(F321+F332)),0,F187/(F321+F332))</f>
        <v>0</v>
      </c>
      <c r="G324" s="36"/>
      <c r="H324" s="36"/>
      <c r="I324" s="36"/>
      <c r="J324" s="36"/>
      <c r="K324" s="479" t="str">
        <f>(IF($E$301&lt;&gt;0,$K$2,IF($F$301&lt;&gt;0,$K$2,"")))</f>
        <v/>
      </c>
      <c r="L324" s="482" t="s">
        <v>287</v>
      </c>
    </row>
    <row r="325" spans="1:12" ht="18.75" hidden="1" customHeight="1">
      <c r="A325" s="380">
        <v>922</v>
      </c>
      <c r="B325" s="503"/>
      <c r="C325" s="502" t="s">
        <v>286</v>
      </c>
      <c r="D325" s="501" t="s">
        <v>285</v>
      </c>
      <c r="E325" s="510">
        <f>IF(ISERROR(E188/(E322)),0,E188/(E322))</f>
        <v>0</v>
      </c>
      <c r="F325" s="509">
        <f>IF(ISERROR(J188/(F322)),0,F188/(F322))</f>
        <v>0</v>
      </c>
      <c r="G325" s="36"/>
      <c r="H325" s="36"/>
      <c r="I325" s="36"/>
      <c r="J325" s="36"/>
      <c r="K325" s="479" t="str">
        <f>(IF($E$301&lt;&gt;0,$K$2,IF($F$301&lt;&gt;0,$K$2,"")))</f>
        <v/>
      </c>
      <c r="L325" s="482" t="s">
        <v>254</v>
      </c>
    </row>
    <row r="326" spans="1:12" ht="18.75" hidden="1" customHeight="1">
      <c r="A326" s="380">
        <v>930</v>
      </c>
      <c r="B326" s="495"/>
      <c r="C326" s="494" t="s">
        <v>284</v>
      </c>
      <c r="D326" s="493" t="s">
        <v>283</v>
      </c>
      <c r="E326" s="492">
        <f>SUMIF($C$603:$C$12272,$C326,E$603:E$12272)</f>
        <v>0</v>
      </c>
      <c r="F326" s="491">
        <f>SUMIF($C$603:$C$12272,$C326,F$603:F$12272)</f>
        <v>0</v>
      </c>
      <c r="G326" s="36"/>
      <c r="H326" s="36"/>
      <c r="I326" s="36"/>
      <c r="J326" s="36"/>
      <c r="K326" s="479" t="str">
        <f>(IF($E$301&lt;&gt;0,$K$2,IF($F$301&lt;&gt;0,$K$2,"")))</f>
        <v/>
      </c>
      <c r="L326" s="482" t="s">
        <v>264</v>
      </c>
    </row>
    <row r="327" spans="1:12" ht="18.75" hidden="1" customHeight="1">
      <c r="A327" s="380">
        <v>931</v>
      </c>
      <c r="B327" s="508"/>
      <c r="C327" s="507" t="s">
        <v>282</v>
      </c>
      <c r="D327" s="506" t="s">
        <v>281</v>
      </c>
      <c r="E327" s="505">
        <f>SUMIF($C$603:$C$12272,$C327,E$603:E$12272)</f>
        <v>0</v>
      </c>
      <c r="F327" s="504">
        <f>SUMIF($C$603:$C$12272,$C327,F$603:F$12272)</f>
        <v>0</v>
      </c>
      <c r="G327" s="36"/>
      <c r="H327" s="36"/>
      <c r="I327" s="36"/>
      <c r="J327" s="36"/>
      <c r="K327" s="479" t="str">
        <f>(IF($E$301&lt;&gt;0,$K$2,IF($F$301&lt;&gt;0,$K$2,"")))</f>
        <v/>
      </c>
      <c r="L327" s="482" t="s">
        <v>269</v>
      </c>
    </row>
    <row r="328" spans="1:12" ht="18.75" hidden="1" customHeight="1">
      <c r="A328" s="380">
        <v>932</v>
      </c>
      <c r="B328" s="503"/>
      <c r="C328" s="502" t="s">
        <v>280</v>
      </c>
      <c r="D328" s="501" t="s">
        <v>279</v>
      </c>
      <c r="E328" s="500">
        <f>SUMIF($C$603:$C$12272,$C328,E$603:E$12272)</f>
        <v>0</v>
      </c>
      <c r="F328" s="499">
        <f>SUMIF($C$603:$C$12272,$C328,F$603:F$12272)</f>
        <v>0</v>
      </c>
      <c r="G328" s="36"/>
      <c r="H328" s="36"/>
      <c r="I328" s="36"/>
      <c r="J328" s="36"/>
      <c r="K328" s="479" t="str">
        <f>(IF($E$301&lt;&gt;0,$K$2,IF($F$301&lt;&gt;0,$K$2,"")))</f>
        <v/>
      </c>
      <c r="L328" s="482" t="s">
        <v>278</v>
      </c>
    </row>
    <row r="329" spans="1:12" ht="18.75" hidden="1" customHeight="1">
      <c r="A329" s="223">
        <v>935</v>
      </c>
      <c r="B329" s="495"/>
      <c r="C329" s="494" t="s">
        <v>277</v>
      </c>
      <c r="D329" s="493" t="s">
        <v>276</v>
      </c>
      <c r="E329" s="492">
        <f>SUMIF($C$603:$C$12272,$C329,E$603:E$12272)</f>
        <v>0</v>
      </c>
      <c r="F329" s="491">
        <f>SUMIF($C$603:$C$12272,$C329,F$603:F$12272)</f>
        <v>0</v>
      </c>
      <c r="G329" s="36"/>
      <c r="H329" s="36"/>
      <c r="I329" s="36"/>
      <c r="J329" s="36"/>
      <c r="K329" s="479" t="str">
        <f>(IF($E$301&lt;&gt;0,$K$2,IF($F$301&lt;&gt;0,$K$2,"")))</f>
        <v/>
      </c>
      <c r="L329" s="482" t="s">
        <v>275</v>
      </c>
    </row>
    <row r="330" spans="1:12" ht="18.75" hidden="1" customHeight="1">
      <c r="A330" s="223">
        <v>940</v>
      </c>
      <c r="B330" s="495"/>
      <c r="C330" s="494" t="s">
        <v>274</v>
      </c>
      <c r="D330" s="493" t="s">
        <v>273</v>
      </c>
      <c r="E330" s="498"/>
      <c r="F330" s="497"/>
      <c r="G330" s="36"/>
      <c r="H330" s="36"/>
      <c r="I330" s="36"/>
      <c r="J330" s="36"/>
      <c r="K330" s="479" t="str">
        <f>(IF($E$301&lt;&gt;0,$K$2,IF($F$301&lt;&gt;0,$K$2,"")))</f>
        <v/>
      </c>
      <c r="L330" s="482" t="s">
        <v>272</v>
      </c>
    </row>
    <row r="331" spans="1:12" ht="18.75" hidden="1" customHeight="1">
      <c r="A331" s="223">
        <v>950</v>
      </c>
      <c r="B331" s="495"/>
      <c r="C331" s="494" t="s">
        <v>271</v>
      </c>
      <c r="D331" s="493" t="s">
        <v>270</v>
      </c>
      <c r="E331" s="492">
        <f>SUMIF($C$603:$C$12272,$C331,E$603:E$12272)</f>
        <v>0</v>
      </c>
      <c r="F331" s="491">
        <f>SUMIF($C$603:$C$12272,$C331,F$603:F$12272)</f>
        <v>0</v>
      </c>
      <c r="G331" s="36"/>
      <c r="H331" s="36"/>
      <c r="I331" s="36"/>
      <c r="J331" s="36"/>
      <c r="K331" s="479" t="str">
        <f>(IF($E$301&lt;&gt;0,$K$2,IF($F$301&lt;&gt;0,$K$2,"")))</f>
        <v/>
      </c>
      <c r="L331" s="482" t="s">
        <v>269</v>
      </c>
    </row>
    <row r="332" spans="1:12" ht="18.75" hidden="1" customHeight="1">
      <c r="A332" s="380">
        <v>953</v>
      </c>
      <c r="B332" s="495"/>
      <c r="C332" s="494" t="s">
        <v>268</v>
      </c>
      <c r="D332" s="493" t="s">
        <v>267</v>
      </c>
      <c r="E332" s="492">
        <f>SUMIF($C$603:$C$12272,$C332,E$603:E$12272)</f>
        <v>0</v>
      </c>
      <c r="F332" s="491">
        <f>SUMIF($C$603:$C$12272,$C332,F$603:F$12272)</f>
        <v>0</v>
      </c>
      <c r="G332" s="36"/>
      <c r="H332" s="36"/>
      <c r="I332" s="36"/>
      <c r="J332" s="36"/>
      <c r="K332" s="479" t="str">
        <f>(IF($E$301&lt;&gt;0,$K$2,IF($F$301&lt;&gt;0,$K$2,"")))</f>
        <v/>
      </c>
      <c r="L332" s="482" t="s">
        <v>251</v>
      </c>
    </row>
    <row r="333" spans="1:12" ht="18.75" hidden="1" customHeight="1">
      <c r="A333" s="380">
        <v>954</v>
      </c>
      <c r="B333" s="495"/>
      <c r="C333" s="494" t="s">
        <v>266</v>
      </c>
      <c r="D333" s="493" t="s">
        <v>265</v>
      </c>
      <c r="E333" s="492">
        <f>SUMIF($C$603:$C$12272,$C333,E$603:E$12272)</f>
        <v>0</v>
      </c>
      <c r="F333" s="491">
        <f>SUMIF($C$603:$C$12272,$C333,F$603:F$12272)</f>
        <v>0</v>
      </c>
      <c r="G333" s="36"/>
      <c r="H333" s="36"/>
      <c r="I333" s="36"/>
      <c r="J333" s="36"/>
      <c r="K333" s="479" t="str">
        <f>(IF($E$301&lt;&gt;0,$K$2,IF($F$301&lt;&gt;0,$K$2,"")))</f>
        <v/>
      </c>
      <c r="L333" s="482" t="s">
        <v>264</v>
      </c>
    </row>
    <row r="334" spans="1:12" ht="18.75" hidden="1" customHeight="1">
      <c r="A334" s="107">
        <v>955</v>
      </c>
      <c r="B334" s="495"/>
      <c r="C334" s="494" t="s">
        <v>263</v>
      </c>
      <c r="D334" s="493" t="s">
        <v>262</v>
      </c>
      <c r="E334" s="492">
        <f>SUMIF($C$603:$C$12272,$C334,E$603:E$12272)</f>
        <v>0</v>
      </c>
      <c r="F334" s="491">
        <f>SUMIF($C$603:$C$12272,$C334,F$603:F$12272)</f>
        <v>0</v>
      </c>
      <c r="G334" s="36"/>
      <c r="H334" s="36"/>
      <c r="I334" s="36"/>
      <c r="J334" s="36"/>
      <c r="K334" s="479" t="str">
        <f>(IF($E$301&lt;&gt;0,$K$2,IF($F$301&lt;&gt;0,$K$2,"")))</f>
        <v/>
      </c>
      <c r="L334" s="482" t="s">
        <v>249</v>
      </c>
    </row>
    <row r="335" spans="1:12" ht="18.75" hidden="1" customHeight="1">
      <c r="A335" s="107">
        <v>956</v>
      </c>
      <c r="B335" s="495"/>
      <c r="C335" s="494" t="s">
        <v>261</v>
      </c>
      <c r="D335" s="493" t="s">
        <v>260</v>
      </c>
      <c r="E335" s="492">
        <f>SUMIF($C$603:$C$12272,$C335,E$603:E$12272)</f>
        <v>0</v>
      </c>
      <c r="F335" s="491">
        <f>SUMIF($C$603:$C$12272,$C335,F$603:F$12272)</f>
        <v>0</v>
      </c>
      <c r="G335" s="36"/>
      <c r="H335" s="36"/>
      <c r="I335" s="36"/>
      <c r="J335" s="36"/>
      <c r="K335" s="479" t="str">
        <f>(IF($E$301&lt;&gt;0,$K$2,IF($F$301&lt;&gt;0,$K$2,"")))</f>
        <v/>
      </c>
      <c r="L335" s="496"/>
    </row>
    <row r="336" spans="1:12" ht="18.75" hidden="1" customHeight="1">
      <c r="A336" s="26">
        <v>958</v>
      </c>
      <c r="B336" s="495"/>
      <c r="C336" s="494" t="s">
        <v>259</v>
      </c>
      <c r="D336" s="493" t="s">
        <v>258</v>
      </c>
      <c r="E336" s="492">
        <f>SUMIF($C$603:$C$12272,$C336,E$603:E$12272)</f>
        <v>0</v>
      </c>
      <c r="F336" s="491">
        <f>SUMIF($C$603:$C$12272,$C336,F$603:F$12272)</f>
        <v>0</v>
      </c>
      <c r="G336" s="36"/>
      <c r="H336" s="36"/>
      <c r="I336" s="36"/>
      <c r="J336" s="36"/>
      <c r="K336" s="479" t="str">
        <f>(IF($E$301&lt;&gt;0,$K$2,IF($F$301&lt;&gt;0,$K$2,"")))</f>
        <v/>
      </c>
      <c r="L336" s="482" t="s">
        <v>257</v>
      </c>
    </row>
    <row r="337" spans="1:12" ht="18.75" hidden="1" customHeight="1">
      <c r="A337" s="26">
        <v>959</v>
      </c>
      <c r="B337" s="495"/>
      <c r="C337" s="494" t="s">
        <v>256</v>
      </c>
      <c r="D337" s="493" t="s">
        <v>255</v>
      </c>
      <c r="E337" s="492">
        <f>SUMIF($C$603:$C$12272,$C337,E$603:E$12272)</f>
        <v>0</v>
      </c>
      <c r="F337" s="491">
        <f>SUMIF($C$603:$C$12272,$C337,F$603:F$12272)</f>
        <v>0</v>
      </c>
      <c r="G337" s="36"/>
      <c r="H337" s="36"/>
      <c r="I337" s="36"/>
      <c r="J337" s="36"/>
      <c r="K337" s="479" t="str">
        <f>(IF($E$301&lt;&gt;0,$K$2,IF($F$301&lt;&gt;0,$K$2,"")))</f>
        <v/>
      </c>
      <c r="L337" s="482" t="s">
        <v>254</v>
      </c>
    </row>
    <row r="338" spans="1:12" ht="18.75" hidden="1" customHeight="1" thickBot="1">
      <c r="A338" s="26">
        <v>960</v>
      </c>
      <c r="B338" s="490"/>
      <c r="C338" s="489" t="s">
        <v>253</v>
      </c>
      <c r="D338" s="488" t="s">
        <v>252</v>
      </c>
      <c r="E338" s="487">
        <f>SUMIF($C$603:$C$12272,$C338,E$603:E$12272)</f>
        <v>0</v>
      </c>
      <c r="F338" s="486">
        <f>SUMIF($C$603:$C$12272,$C338,F$603:F$12272)</f>
        <v>0</v>
      </c>
      <c r="G338" s="36"/>
      <c r="H338" s="36"/>
      <c r="I338" s="36"/>
      <c r="J338" s="36"/>
      <c r="K338" s="479" t="str">
        <f>(IF($E$301&lt;&gt;0,$K$2,IF($F$301&lt;&gt;0,$K$2,"")))</f>
        <v/>
      </c>
      <c r="L338" s="482" t="s">
        <v>251</v>
      </c>
    </row>
    <row r="339" spans="1:12" ht="31.5" hidden="1" customHeight="1" thickTop="1">
      <c r="A339" s="26"/>
      <c r="B339" s="485" t="s">
        <v>250</v>
      </c>
      <c r="C339" s="484"/>
      <c r="D339" s="483"/>
      <c r="E339" s="480"/>
      <c r="F339" s="480"/>
      <c r="G339" s="36"/>
      <c r="H339" s="36"/>
      <c r="I339" s="36"/>
      <c r="J339" s="36"/>
      <c r="K339" s="479" t="str">
        <f>(IF($E$301&lt;&gt;0,$K$2,IF($F$301&lt;&gt;0,$K$2,"")))</f>
        <v/>
      </c>
      <c r="L339" s="482" t="s">
        <v>249</v>
      </c>
    </row>
    <row r="340" spans="1:12" ht="36" hidden="1" customHeight="1">
      <c r="A340" s="26"/>
      <c r="B340" s="481" t="s">
        <v>248</v>
      </c>
      <c r="C340" s="481"/>
      <c r="D340" s="481"/>
      <c r="E340" s="480"/>
      <c r="F340" s="480"/>
      <c r="G340" s="480"/>
      <c r="H340" s="480"/>
      <c r="I340" s="480"/>
      <c r="J340" s="480"/>
      <c r="K340" s="479" t="str">
        <f>(IF($E$301&lt;&gt;0,$K$2,IF($F$301&lt;&gt;0,$K$2,"")))</f>
        <v/>
      </c>
      <c r="L340" s="475"/>
    </row>
    <row r="341" spans="1:12" ht="18.75" hidden="1" customHeight="1">
      <c r="A341" s="26"/>
      <c r="B341" s="18"/>
      <c r="C341" s="18"/>
      <c r="D341" s="41"/>
      <c r="E341" s="310"/>
      <c r="F341" s="310"/>
      <c r="G341" s="310"/>
      <c r="H341" s="310"/>
      <c r="I341" s="310"/>
      <c r="J341" s="310"/>
      <c r="K341" s="479" t="str">
        <f>(IF($E$301&lt;&gt;0,$K$2,IF($F$301&lt;&gt;0,$K$2,"")))</f>
        <v/>
      </c>
      <c r="L341" s="475"/>
    </row>
    <row r="342" spans="1:12" ht="18.75" customHeight="1">
      <c r="A342" s="26"/>
      <c r="B342" s="478"/>
      <c r="C342" s="478"/>
      <c r="D342" s="477"/>
      <c r="E342" s="476"/>
      <c r="F342" s="476"/>
      <c r="G342" s="476"/>
      <c r="H342" s="476"/>
      <c r="I342" s="476"/>
      <c r="J342" s="476"/>
      <c r="K342" s="2">
        <v>1</v>
      </c>
      <c r="L342" s="475"/>
    </row>
    <row r="343" spans="1:12" ht="19.5" customHeight="1">
      <c r="A343" s="26"/>
      <c r="B343" s="18"/>
      <c r="C343" s="19"/>
      <c r="D343" s="311"/>
      <c r="E343" s="310"/>
      <c r="F343" s="310"/>
      <c r="G343" s="310"/>
      <c r="H343" s="310"/>
      <c r="I343" s="310"/>
      <c r="J343" s="310"/>
      <c r="K343" s="3">
        <v>1</v>
      </c>
      <c r="L343" s="367"/>
    </row>
    <row r="344" spans="1:12" ht="21" customHeight="1">
      <c r="A344" s="26"/>
      <c r="B344" s="332" t="str">
        <f>$B$7</f>
        <v>ОТЧЕТНИ ДАННИ ПО ЕБК ЗА СМЕТКИТЕ ЗА ЧУЖДИ СРЕДСТВА</v>
      </c>
      <c r="C344" s="331"/>
      <c r="D344" s="331"/>
      <c r="E344" s="310"/>
      <c r="F344" s="310"/>
      <c r="G344" s="310"/>
      <c r="H344" s="310"/>
      <c r="I344" s="310"/>
      <c r="J344" s="330"/>
      <c r="K344" s="3">
        <v>1</v>
      </c>
      <c r="L344" s="367"/>
    </row>
    <row r="345" spans="1:12" ht="18.75" customHeight="1">
      <c r="A345" s="26"/>
      <c r="B345" s="18"/>
      <c r="C345" s="19"/>
      <c r="D345" s="311"/>
      <c r="E345" s="329" t="s">
        <v>171</v>
      </c>
      <c r="F345" s="329" t="s">
        <v>170</v>
      </c>
      <c r="G345" s="310"/>
      <c r="H345" s="310"/>
      <c r="I345" s="310"/>
      <c r="J345" s="310"/>
      <c r="K345" s="3">
        <v>1</v>
      </c>
      <c r="L345" s="367"/>
    </row>
    <row r="346" spans="1:12" ht="27" customHeight="1">
      <c r="A346" s="26"/>
      <c r="B346" s="328" t="str">
        <f>$B$9</f>
        <v>КОМИСИЯ ЗА ФИНАНСОВ НАДЗОР</v>
      </c>
      <c r="C346" s="327"/>
      <c r="D346" s="326"/>
      <c r="E346" s="325">
        <f>$E$9</f>
        <v>42736</v>
      </c>
      <c r="F346" s="324">
        <f>$F$9</f>
        <v>42947</v>
      </c>
      <c r="G346" s="310"/>
      <c r="H346" s="310"/>
      <c r="I346" s="310"/>
      <c r="J346" s="310"/>
      <c r="K346" s="3">
        <v>1</v>
      </c>
      <c r="L346" s="367"/>
    </row>
    <row r="347" spans="1:12">
      <c r="A347" s="26"/>
      <c r="B347" s="323" t="str">
        <f>$B$10</f>
        <v xml:space="preserve">                                                            (наименование на разпоредителя с бюджет)</v>
      </c>
      <c r="C347" s="18"/>
      <c r="D347" s="41"/>
      <c r="E347" s="310"/>
      <c r="F347" s="310"/>
      <c r="G347" s="310"/>
      <c r="H347" s="310"/>
      <c r="I347" s="310"/>
      <c r="J347" s="310"/>
      <c r="K347" s="3">
        <v>1</v>
      </c>
      <c r="L347" s="367"/>
    </row>
    <row r="348" spans="1:12" ht="5.25" customHeight="1">
      <c r="A348" s="26"/>
      <c r="B348" s="323"/>
      <c r="C348" s="18"/>
      <c r="D348" s="41"/>
      <c r="E348" s="317"/>
      <c r="F348" s="310"/>
      <c r="G348" s="310"/>
      <c r="H348" s="310"/>
      <c r="I348" s="310"/>
      <c r="J348" s="310"/>
      <c r="K348" s="3">
        <v>1</v>
      </c>
      <c r="L348" s="367"/>
    </row>
    <row r="349" spans="1:12" ht="27.75" customHeight="1">
      <c r="A349" s="26"/>
      <c r="B349" s="322" t="str">
        <f>$B$12</f>
        <v>Комисия за финансов надзор</v>
      </c>
      <c r="C349" s="321"/>
      <c r="D349" s="320"/>
      <c r="E349" s="319" t="s">
        <v>169</v>
      </c>
      <c r="F349" s="318" t="str">
        <f>$F$12</f>
        <v>4700</v>
      </c>
      <c r="G349" s="310"/>
      <c r="H349" s="310"/>
      <c r="I349" s="310"/>
      <c r="J349" s="310"/>
      <c r="K349" s="3">
        <v>1</v>
      </c>
      <c r="L349" s="367"/>
    </row>
    <row r="350" spans="1:12">
      <c r="A350" s="26"/>
      <c r="B350" s="364" t="str">
        <f>$B$13</f>
        <v xml:space="preserve">                                             (наименование на първостепенния разпоредител с бюджет)</v>
      </c>
      <c r="C350" s="46"/>
      <c r="D350" s="310"/>
      <c r="E350" s="317"/>
      <c r="F350" s="310"/>
      <c r="G350" s="310"/>
      <c r="H350" s="310"/>
      <c r="I350" s="310"/>
      <c r="J350" s="310"/>
      <c r="K350" s="3">
        <v>1</v>
      </c>
      <c r="L350" s="367"/>
    </row>
    <row r="351" spans="1:12" ht="21.75" customHeight="1">
      <c r="A351" s="26"/>
      <c r="B351" s="474"/>
      <c r="C351" s="474"/>
      <c r="D351" s="473" t="s">
        <v>168</v>
      </c>
      <c r="E351" s="314">
        <f>$E$15</f>
        <v>33</v>
      </c>
      <c r="F351" s="472" t="str">
        <f>+$F$15</f>
        <v>Чужди средства</v>
      </c>
      <c r="G351" s="310"/>
      <c r="H351" s="312"/>
      <c r="I351" s="310"/>
      <c r="J351" s="312"/>
      <c r="K351" s="3">
        <v>1</v>
      </c>
      <c r="L351" s="367"/>
    </row>
    <row r="352" spans="1:12" ht="16.5" thickBot="1">
      <c r="A352" s="26"/>
      <c r="B352" s="18"/>
      <c r="C352" s="19"/>
      <c r="D352" s="311"/>
      <c r="E352" s="471"/>
      <c r="F352" s="309"/>
      <c r="G352" s="309"/>
      <c r="H352" s="309"/>
      <c r="I352" s="309"/>
      <c r="J352" s="308" t="s">
        <v>167</v>
      </c>
      <c r="K352" s="3">
        <v>1</v>
      </c>
      <c r="L352" s="367"/>
    </row>
    <row r="353" spans="1:26" ht="22.5" customHeight="1" thickBot="1">
      <c r="A353" s="26"/>
      <c r="B353" s="470"/>
      <c r="C353" s="469"/>
      <c r="D353" s="468" t="s">
        <v>247</v>
      </c>
      <c r="E353" s="460" t="s">
        <v>165</v>
      </c>
      <c r="F353" s="467" t="s">
        <v>164</v>
      </c>
      <c r="G353" s="465"/>
      <c r="H353" s="466"/>
      <c r="I353" s="465"/>
      <c r="J353" s="464"/>
      <c r="K353" s="3">
        <v>1</v>
      </c>
      <c r="L353" s="367"/>
    </row>
    <row r="354" spans="1:26" ht="48" customHeight="1">
      <c r="A354" s="26"/>
      <c r="B354" s="463" t="s">
        <v>163</v>
      </c>
      <c r="C354" s="462" t="s">
        <v>162</v>
      </c>
      <c r="D354" s="461" t="s">
        <v>161</v>
      </c>
      <c r="E354" s="460">
        <f>$C$3</f>
        <v>2017</v>
      </c>
      <c r="F354" s="459" t="s">
        <v>160</v>
      </c>
      <c r="G354" s="458" t="s">
        <v>159</v>
      </c>
      <c r="H354" s="457" t="s">
        <v>158</v>
      </c>
      <c r="I354" s="456" t="s">
        <v>157</v>
      </c>
      <c r="J354" s="455" t="s">
        <v>156</v>
      </c>
      <c r="K354" s="3">
        <v>1</v>
      </c>
      <c r="L354" s="367"/>
    </row>
    <row r="355" spans="1:26" ht="18.75">
      <c r="A355" s="26">
        <v>1</v>
      </c>
      <c r="B355" s="454" t="s">
        <v>246</v>
      </c>
      <c r="C355" s="453"/>
      <c r="D355" s="452" t="s">
        <v>245</v>
      </c>
      <c r="E355" s="451" t="s">
        <v>154</v>
      </c>
      <c r="F355" s="451" t="s">
        <v>153</v>
      </c>
      <c r="G355" s="450" t="s">
        <v>152</v>
      </c>
      <c r="H355" s="449" t="s">
        <v>151</v>
      </c>
      <c r="I355" s="449" t="s">
        <v>150</v>
      </c>
      <c r="J355" s="448" t="s">
        <v>149</v>
      </c>
      <c r="K355" s="3">
        <v>1</v>
      </c>
      <c r="L355" s="367"/>
    </row>
    <row r="356" spans="1:26">
      <c r="A356" s="436">
        <v>2</v>
      </c>
      <c r="B356" s="447"/>
      <c r="C356" s="446"/>
      <c r="D356" s="445"/>
      <c r="E356" s="36"/>
      <c r="F356" s="36"/>
      <c r="G356" s="36"/>
      <c r="H356" s="444"/>
      <c r="I356" s="36"/>
      <c r="J356" s="444"/>
      <c r="K356" s="3">
        <v>1</v>
      </c>
      <c r="L356" s="367"/>
    </row>
    <row r="357" spans="1:26" s="82" customFormat="1" ht="18.75" hidden="1" customHeight="1">
      <c r="A357" s="98">
        <v>5</v>
      </c>
      <c r="B357" s="443">
        <v>3000</v>
      </c>
      <c r="C357" s="442" t="s">
        <v>244</v>
      </c>
      <c r="D357" s="441"/>
      <c r="E357" s="386">
        <f>SUM(E358:E370)</f>
        <v>0</v>
      </c>
      <c r="F357" s="385">
        <f>SUM(F358:F370)</f>
        <v>0</v>
      </c>
      <c r="G357" s="440">
        <f>SUM(G358:G370)</f>
        <v>0</v>
      </c>
      <c r="H357" s="383">
        <f>SUM(H358:H370)</f>
        <v>0</v>
      </c>
      <c r="I357" s="383">
        <f>SUM(I358:I370)</f>
        <v>0</v>
      </c>
      <c r="J357" s="381">
        <f>SUM(J358:J370)</f>
        <v>0</v>
      </c>
      <c r="K357" s="3" t="str">
        <f>(IF($E357&lt;&gt;0,$K$2,IF($F357&lt;&gt;0,$K$2,IF($G357&lt;&gt;0,$K$2,IF($H357&lt;&gt;0,$K$2,IF($I357&lt;&gt;0,$K$2,IF($J357&lt;&gt;0,$K$2,"")))))))</f>
        <v/>
      </c>
      <c r="L357" s="378"/>
      <c r="M357" s="1"/>
      <c r="N357" s="1"/>
      <c r="O357" s="1"/>
      <c r="P357" s="1"/>
      <c r="Q357" s="1"/>
      <c r="R357" s="1"/>
      <c r="S357" s="1"/>
      <c r="T357" s="1"/>
      <c r="U357" s="1"/>
      <c r="V357" s="1"/>
      <c r="W357" s="1"/>
      <c r="X357" s="1"/>
      <c r="Y357" s="1"/>
      <c r="Z357" s="1"/>
    </row>
    <row r="358" spans="1:26" ht="18.75" hidden="1" customHeight="1">
      <c r="A358" s="26">
        <v>10</v>
      </c>
      <c r="B358" s="106"/>
      <c r="C358" s="89">
        <v>3020</v>
      </c>
      <c r="D358" s="188" t="s">
        <v>243</v>
      </c>
      <c r="E358" s="121"/>
      <c r="F358" s="86">
        <f>G358+H358+I358+J358</f>
        <v>0</v>
      </c>
      <c r="G358" s="85"/>
      <c r="H358" s="84"/>
      <c r="I358" s="84"/>
      <c r="J358" s="184"/>
      <c r="K358" s="3" t="str">
        <f>(IF($E358&lt;&gt;0,$K$2,IF($F358&lt;&gt;0,$K$2,IF($G358&lt;&gt;0,$K$2,IF($H358&lt;&gt;0,$K$2,IF($I358&lt;&gt;0,$K$2,IF($J358&lt;&gt;0,$K$2,"")))))))</f>
        <v/>
      </c>
      <c r="L358" s="378"/>
    </row>
    <row r="359" spans="1:26" ht="18.75" hidden="1" customHeight="1">
      <c r="A359" s="163">
        <v>20</v>
      </c>
      <c r="B359" s="106"/>
      <c r="C359" s="81">
        <v>3040</v>
      </c>
      <c r="D359" s="439" t="s">
        <v>242</v>
      </c>
      <c r="E359" s="136"/>
      <c r="F359" s="78">
        <f>G359+H359+I359+J359</f>
        <v>0</v>
      </c>
      <c r="G359" s="77"/>
      <c r="H359" s="76"/>
      <c r="I359" s="76"/>
      <c r="J359" s="168"/>
      <c r="K359" s="3" t="str">
        <f>(IF($E359&lt;&gt;0,$K$2,IF($F359&lt;&gt;0,$K$2,IF($G359&lt;&gt;0,$K$2,IF($H359&lt;&gt;0,$K$2,IF($I359&lt;&gt;0,$K$2,IF($J359&lt;&gt;0,$K$2,"")))))))</f>
        <v/>
      </c>
      <c r="L359" s="378"/>
    </row>
    <row r="360" spans="1:26" ht="18.75" hidden="1" customHeight="1">
      <c r="A360" s="26">
        <v>25</v>
      </c>
      <c r="B360" s="106"/>
      <c r="C360" s="81">
        <v>3041</v>
      </c>
      <c r="D360" s="80" t="s">
        <v>241</v>
      </c>
      <c r="E360" s="136"/>
      <c r="F360" s="78">
        <f>G360+H360+I360+J360</f>
        <v>0</v>
      </c>
      <c r="G360" s="77"/>
      <c r="H360" s="76"/>
      <c r="I360" s="76"/>
      <c r="J360" s="168"/>
      <c r="K360" s="3" t="str">
        <f>(IF($E360&lt;&gt;0,$K$2,IF($F360&lt;&gt;0,$K$2,IF($G360&lt;&gt;0,$K$2,IF($H360&lt;&gt;0,$K$2,IF($I360&lt;&gt;0,$K$2,IF($J360&lt;&gt;0,$K$2,"")))))))</f>
        <v/>
      </c>
      <c r="L360" s="378"/>
    </row>
    <row r="361" spans="1:26" ht="18.75" hidden="1" customHeight="1">
      <c r="A361" s="26">
        <v>30</v>
      </c>
      <c r="B361" s="131"/>
      <c r="C361" s="81">
        <v>3042</v>
      </c>
      <c r="D361" s="80" t="s">
        <v>240</v>
      </c>
      <c r="E361" s="136"/>
      <c r="F361" s="78">
        <f>G361+H361+I361+J361</f>
        <v>0</v>
      </c>
      <c r="G361" s="77"/>
      <c r="H361" s="76"/>
      <c r="I361" s="76"/>
      <c r="J361" s="168"/>
      <c r="K361" s="3" t="str">
        <f>(IF($E361&lt;&gt;0,$K$2,IF($F361&lt;&gt;0,$K$2,IF($G361&lt;&gt;0,$K$2,IF($H361&lt;&gt;0,$K$2,IF($I361&lt;&gt;0,$K$2,IF($J361&lt;&gt;0,$K$2,"")))))))</f>
        <v/>
      </c>
      <c r="L361" s="378"/>
    </row>
    <row r="362" spans="1:26" ht="18.75" hidden="1" customHeight="1">
      <c r="A362" s="26">
        <v>35</v>
      </c>
      <c r="B362" s="131"/>
      <c r="C362" s="81">
        <v>3043</v>
      </c>
      <c r="D362" s="80" t="s">
        <v>239</v>
      </c>
      <c r="E362" s="136"/>
      <c r="F362" s="78">
        <f>G362+H362+I362+J362</f>
        <v>0</v>
      </c>
      <c r="G362" s="77"/>
      <c r="H362" s="76"/>
      <c r="I362" s="76"/>
      <c r="J362" s="168"/>
      <c r="K362" s="3" t="str">
        <f>(IF($E362&lt;&gt;0,$K$2,IF($F362&lt;&gt;0,$K$2,IF($G362&lt;&gt;0,$K$2,IF($H362&lt;&gt;0,$K$2,IF($I362&lt;&gt;0,$K$2,IF($J362&lt;&gt;0,$K$2,"")))))))</f>
        <v/>
      </c>
      <c r="L362" s="378"/>
    </row>
    <row r="363" spans="1:26" ht="18.75" hidden="1" customHeight="1">
      <c r="A363" s="26">
        <v>36</v>
      </c>
      <c r="B363" s="131"/>
      <c r="C363" s="135">
        <v>3048</v>
      </c>
      <c r="D363" s="167" t="s">
        <v>238</v>
      </c>
      <c r="E363" s="117"/>
      <c r="F363" s="116">
        <f>G363+H363+I363+J363</f>
        <v>0</v>
      </c>
      <c r="G363" s="115"/>
      <c r="H363" s="133"/>
      <c r="I363" s="133"/>
      <c r="J363" s="164"/>
      <c r="K363" s="3" t="str">
        <f>(IF($E363&lt;&gt;0,$K$2,IF($F363&lt;&gt;0,$K$2,IF($G363&lt;&gt;0,$K$2,IF($H363&lt;&gt;0,$K$2,IF($I363&lt;&gt;0,$K$2,IF($J363&lt;&gt;0,$K$2,"")))))))</f>
        <v/>
      </c>
      <c r="L363" s="378"/>
    </row>
    <row r="364" spans="1:26" ht="18.75" hidden="1" customHeight="1">
      <c r="A364" s="26">
        <v>45</v>
      </c>
      <c r="B364" s="131"/>
      <c r="C364" s="114">
        <v>3050</v>
      </c>
      <c r="D364" s="215" t="s">
        <v>237</v>
      </c>
      <c r="E364" s="112"/>
      <c r="F364" s="111">
        <f>G364+H364+I364+J364</f>
        <v>0</v>
      </c>
      <c r="G364" s="110"/>
      <c r="H364" s="140"/>
      <c r="I364" s="140"/>
      <c r="J364" s="161"/>
      <c r="K364" s="3" t="str">
        <f>(IF($E364&lt;&gt;0,$K$2,IF($F364&lt;&gt;0,$K$2,IF($G364&lt;&gt;0,$K$2,IF($H364&lt;&gt;0,$K$2,IF($I364&lt;&gt;0,$K$2,IF($J364&lt;&gt;0,$K$2,"")))))))</f>
        <v/>
      </c>
      <c r="L364" s="378"/>
    </row>
    <row r="365" spans="1:26" ht="18.75" hidden="1" customHeight="1">
      <c r="A365" s="26">
        <v>50</v>
      </c>
      <c r="B365" s="131"/>
      <c r="C365" s="135">
        <v>3061</v>
      </c>
      <c r="D365" s="167" t="s">
        <v>236</v>
      </c>
      <c r="E365" s="117"/>
      <c r="F365" s="116">
        <f>G365+H365+I365+J365</f>
        <v>0</v>
      </c>
      <c r="G365" s="115"/>
      <c r="H365" s="133"/>
      <c r="I365" s="133"/>
      <c r="J365" s="164"/>
      <c r="K365" s="3" t="str">
        <f>(IF($E365&lt;&gt;0,$K$2,IF($F365&lt;&gt;0,$K$2,IF($G365&lt;&gt;0,$K$2,IF($H365&lt;&gt;0,$K$2,IF($I365&lt;&gt;0,$K$2,IF($J365&lt;&gt;0,$K$2,"")))))))</f>
        <v/>
      </c>
      <c r="L365" s="378"/>
    </row>
    <row r="366" spans="1:26" ht="18.75" hidden="1" customHeight="1">
      <c r="A366" s="26">
        <v>60</v>
      </c>
      <c r="B366" s="131"/>
      <c r="C366" s="114">
        <v>3081</v>
      </c>
      <c r="D366" s="215" t="s">
        <v>235</v>
      </c>
      <c r="E366" s="112"/>
      <c r="F366" s="111">
        <f>G366+H366+I366+J366</f>
        <v>0</v>
      </c>
      <c r="G366" s="110"/>
      <c r="H366" s="140"/>
      <c r="I366" s="140"/>
      <c r="J366" s="161"/>
      <c r="K366" s="3" t="str">
        <f>(IF($E366&lt;&gt;0,$K$2,IF($F366&lt;&gt;0,$K$2,IF($G366&lt;&gt;0,$K$2,IF($H366&lt;&gt;0,$K$2,IF($I366&lt;&gt;0,$K$2,IF($J366&lt;&gt;0,$K$2,"")))))))</f>
        <v/>
      </c>
      <c r="L366" s="378"/>
    </row>
    <row r="367" spans="1:26" ht="18.75" hidden="1" customHeight="1">
      <c r="A367" s="26"/>
      <c r="B367" s="131"/>
      <c r="C367" s="81" t="s">
        <v>234</v>
      </c>
      <c r="D367" s="80" t="s">
        <v>233</v>
      </c>
      <c r="E367" s="136"/>
      <c r="F367" s="78">
        <f>G367+H367+I367+J367</f>
        <v>0</v>
      </c>
      <c r="G367" s="77"/>
      <c r="H367" s="76"/>
      <c r="I367" s="76"/>
      <c r="J367" s="168"/>
      <c r="K367" s="3" t="str">
        <f>(IF($E367&lt;&gt;0,$K$2,IF($F367&lt;&gt;0,$K$2,IF($G367&lt;&gt;0,$K$2,IF($H367&lt;&gt;0,$K$2,IF($I367&lt;&gt;0,$K$2,IF($J367&lt;&gt;0,$K$2,"")))))))</f>
        <v/>
      </c>
      <c r="L367" s="378"/>
    </row>
    <row r="368" spans="1:26" ht="18.75" hidden="1" customHeight="1">
      <c r="A368" s="26">
        <v>65</v>
      </c>
      <c r="B368" s="131"/>
      <c r="C368" s="81">
        <v>3083</v>
      </c>
      <c r="D368" s="80" t="s">
        <v>232</v>
      </c>
      <c r="E368" s="136"/>
      <c r="F368" s="78">
        <f>G368+H368+I368+J368</f>
        <v>0</v>
      </c>
      <c r="G368" s="77"/>
      <c r="H368" s="76"/>
      <c r="I368" s="76"/>
      <c r="J368" s="168"/>
      <c r="K368" s="3" t="str">
        <f>(IF($E368&lt;&gt;0,$K$2,IF($F368&lt;&gt;0,$K$2,IF($G368&lt;&gt;0,$K$2,IF($H368&lt;&gt;0,$K$2,IF($I368&lt;&gt;0,$K$2,IF($J368&lt;&gt;0,$K$2,"")))))))</f>
        <v/>
      </c>
      <c r="L368" s="378"/>
    </row>
    <row r="369" spans="1:26" ht="18.75" hidden="1" customHeight="1">
      <c r="A369" s="26">
        <v>65</v>
      </c>
      <c r="B369" s="131"/>
      <c r="C369" s="81">
        <v>3089</v>
      </c>
      <c r="D369" s="438" t="s">
        <v>231</v>
      </c>
      <c r="E369" s="136"/>
      <c r="F369" s="78">
        <f>G369+H369+I369+J369</f>
        <v>0</v>
      </c>
      <c r="G369" s="77"/>
      <c r="H369" s="76"/>
      <c r="I369" s="76"/>
      <c r="J369" s="168"/>
      <c r="K369" s="3" t="str">
        <f>(IF($E369&lt;&gt;0,$K$2,IF($F369&lt;&gt;0,$K$2,IF($G369&lt;&gt;0,$K$2,IF($H369&lt;&gt;0,$K$2,IF($I369&lt;&gt;0,$K$2,IF($J369&lt;&gt;0,$K$2,"")))))))</f>
        <v/>
      </c>
      <c r="L369" s="378"/>
    </row>
    <row r="370" spans="1:26" ht="18.75" hidden="1" customHeight="1">
      <c r="A370" s="26">
        <v>65</v>
      </c>
      <c r="B370" s="131"/>
      <c r="C370" s="160">
        <v>3090</v>
      </c>
      <c r="D370" s="187" t="s">
        <v>230</v>
      </c>
      <c r="E370" s="103"/>
      <c r="F370" s="102">
        <f>G370+H370+I370+J370</f>
        <v>0</v>
      </c>
      <c r="G370" s="101"/>
      <c r="H370" s="157"/>
      <c r="I370" s="157"/>
      <c r="J370" s="156"/>
      <c r="K370" s="3" t="str">
        <f>(IF($E370&lt;&gt;0,$K$2,IF($F370&lt;&gt;0,$K$2,IF($G370&lt;&gt;0,$K$2,IF($H370&lt;&gt;0,$K$2,IF($I370&lt;&gt;0,$K$2,IF($J370&lt;&gt;0,$K$2,"")))))))</f>
        <v/>
      </c>
      <c r="L370" s="378"/>
    </row>
    <row r="371" spans="1:26" s="82" customFormat="1" ht="18.75" hidden="1" customHeight="1">
      <c r="A371" s="98">
        <v>70</v>
      </c>
      <c r="B371" s="389">
        <v>3100</v>
      </c>
      <c r="C371" s="388" t="s">
        <v>229</v>
      </c>
      <c r="D371" s="387"/>
      <c r="E371" s="386">
        <f>SUM(E372:E378)</f>
        <v>0</v>
      </c>
      <c r="F371" s="385">
        <f>SUM(F372:F378)</f>
        <v>0</v>
      </c>
      <c r="G371" s="384">
        <f>SUM(G372:G378)</f>
        <v>0</v>
      </c>
      <c r="H371" s="383">
        <f>SUM(H372:H378)</f>
        <v>0</v>
      </c>
      <c r="I371" s="437">
        <f>SUM(I372:I378)</f>
        <v>0</v>
      </c>
      <c r="J371" s="381">
        <f>SUM(J372:J378)</f>
        <v>0</v>
      </c>
      <c r="K371" s="3" t="str">
        <f>(IF($E371&lt;&gt;0,$K$2,IF($F371&lt;&gt;0,$K$2,IF($G371&lt;&gt;0,$K$2,IF($H371&lt;&gt;0,$K$2,IF($I371&lt;&gt;0,$K$2,IF($J371&lt;&gt;0,$K$2,"")))))))</f>
        <v/>
      </c>
      <c r="L371" s="378"/>
      <c r="M371" s="1"/>
      <c r="N371" s="1"/>
      <c r="O371" s="1"/>
      <c r="P371" s="1"/>
      <c r="Q371" s="1"/>
      <c r="R371" s="1"/>
      <c r="S371" s="1"/>
      <c r="T371" s="1"/>
      <c r="U371" s="1"/>
      <c r="V371" s="1"/>
      <c r="W371" s="1"/>
      <c r="X371" s="1"/>
      <c r="Y371" s="1"/>
      <c r="Z371" s="1"/>
    </row>
    <row r="372" spans="1:26" ht="18.75" hidden="1" customHeight="1">
      <c r="A372" s="436">
        <v>75</v>
      </c>
      <c r="B372" s="131"/>
      <c r="C372" s="222">
        <v>3110</v>
      </c>
      <c r="D372" s="435" t="s">
        <v>228</v>
      </c>
      <c r="E372" s="220"/>
      <c r="F372" s="219">
        <f>G372+H372+I372+J372</f>
        <v>0</v>
      </c>
      <c r="G372" s="218"/>
      <c r="H372" s="217"/>
      <c r="I372" s="217"/>
      <c r="J372" s="216"/>
      <c r="K372" s="3" t="str">
        <f>(IF($E372&lt;&gt;0,$K$2,IF($F372&lt;&gt;0,$K$2,IF($G372&lt;&gt;0,$K$2,IF($H372&lt;&gt;0,$K$2,IF($I372&lt;&gt;0,$K$2,IF($J372&lt;&gt;0,$K$2,"")))))))</f>
        <v/>
      </c>
      <c r="L372" s="378"/>
    </row>
    <row r="373" spans="1:26" ht="18.75" hidden="1" customHeight="1">
      <c r="A373" s="32">
        <v>80</v>
      </c>
      <c r="B373" s="434"/>
      <c r="C373" s="114">
        <v>3111</v>
      </c>
      <c r="D373" s="141" t="s">
        <v>227</v>
      </c>
      <c r="E373" s="112"/>
      <c r="F373" s="111">
        <f>G373+H373+I373+J373</f>
        <v>0</v>
      </c>
      <c r="G373" s="110"/>
      <c r="H373" s="140"/>
      <c r="I373" s="140"/>
      <c r="J373" s="161"/>
      <c r="K373" s="3" t="str">
        <f>(IF($E373&lt;&gt;0,$K$2,IF($F373&lt;&gt;0,$K$2,IF($G373&lt;&gt;0,$K$2,IF($H373&lt;&gt;0,$K$2,IF($I373&lt;&gt;0,$K$2,IF($J373&lt;&gt;0,$K$2,"")))))))</f>
        <v/>
      </c>
      <c r="L373" s="378"/>
      <c r="M373" s="82"/>
      <c r="N373" s="82"/>
      <c r="O373" s="82"/>
      <c r="P373" s="82"/>
      <c r="Q373" s="82"/>
      <c r="R373" s="82"/>
      <c r="S373" s="82"/>
      <c r="T373" s="82"/>
      <c r="U373" s="82"/>
      <c r="V373" s="82"/>
      <c r="W373" s="82"/>
      <c r="X373" s="82"/>
      <c r="Y373" s="82"/>
      <c r="Z373" s="82"/>
    </row>
    <row r="374" spans="1:26" ht="24" hidden="1" customHeight="1">
      <c r="A374" s="32">
        <v>85</v>
      </c>
      <c r="B374" s="434"/>
      <c r="C374" s="81">
        <v>3112</v>
      </c>
      <c r="D374" s="242" t="s">
        <v>226</v>
      </c>
      <c r="E374" s="136"/>
      <c r="F374" s="78">
        <f>G374+H374+I374+J374</f>
        <v>0</v>
      </c>
      <c r="G374" s="77"/>
      <c r="H374" s="76"/>
      <c r="I374" s="76"/>
      <c r="J374" s="168"/>
      <c r="K374" s="3" t="str">
        <f>(IF($E374&lt;&gt;0,$K$2,IF($F374&lt;&gt;0,$K$2,IF($G374&lt;&gt;0,$K$2,IF($H374&lt;&gt;0,$K$2,IF($I374&lt;&gt;0,$K$2,IF($J374&lt;&gt;0,$K$2,"")))))))</f>
        <v/>
      </c>
      <c r="L374" s="378"/>
    </row>
    <row r="375" spans="1:26" ht="18.75" hidden="1" customHeight="1">
      <c r="A375" s="32">
        <v>90</v>
      </c>
      <c r="B375" s="434"/>
      <c r="C375" s="81">
        <v>3113</v>
      </c>
      <c r="D375" s="242" t="s">
        <v>225</v>
      </c>
      <c r="E375" s="136"/>
      <c r="F375" s="78">
        <f>G375+H375+I375+J375</f>
        <v>0</v>
      </c>
      <c r="G375" s="77"/>
      <c r="H375" s="76"/>
      <c r="I375" s="76"/>
      <c r="J375" s="168"/>
      <c r="K375" s="3" t="str">
        <f>(IF($E375&lt;&gt;0,$K$2,IF($F375&lt;&gt;0,$K$2,IF($G375&lt;&gt;0,$K$2,IF($H375&lt;&gt;0,$K$2,IF($I375&lt;&gt;0,$K$2,IF($J375&lt;&gt;0,$K$2,"")))))))</f>
        <v/>
      </c>
      <c r="L375" s="378"/>
    </row>
    <row r="376" spans="1:26" ht="18.75" hidden="1" customHeight="1">
      <c r="A376" s="32">
        <v>91</v>
      </c>
      <c r="B376" s="434"/>
      <c r="C376" s="81">
        <v>3118</v>
      </c>
      <c r="D376" s="242" t="s">
        <v>224</v>
      </c>
      <c r="E376" s="136"/>
      <c r="F376" s="78">
        <f>G376+H376+I376+J376</f>
        <v>0</v>
      </c>
      <c r="G376" s="77"/>
      <c r="H376" s="76"/>
      <c r="I376" s="76"/>
      <c r="J376" s="168"/>
      <c r="K376" s="3" t="str">
        <f>(IF($E376&lt;&gt;0,$K$2,IF($F376&lt;&gt;0,$K$2,IF($G376&lt;&gt;0,$K$2,IF($H376&lt;&gt;0,$K$2,IF($I376&lt;&gt;0,$K$2,IF($J376&lt;&gt;0,$K$2,"")))))))</f>
        <v/>
      </c>
      <c r="L376" s="378"/>
    </row>
    <row r="377" spans="1:26" ht="18.75" hidden="1" customHeight="1">
      <c r="A377" s="32"/>
      <c r="B377" s="434"/>
      <c r="C377" s="135">
        <v>3128</v>
      </c>
      <c r="D377" s="241" t="s">
        <v>223</v>
      </c>
      <c r="E377" s="165"/>
      <c r="F377" s="116">
        <f>G377+H377+I377+J377</f>
        <v>0</v>
      </c>
      <c r="G377" s="115"/>
      <c r="H377" s="133"/>
      <c r="I377" s="133"/>
      <c r="J377" s="164"/>
      <c r="K377" s="3" t="str">
        <f>(IF($E377&lt;&gt;0,$K$2,IF($F377&lt;&gt;0,$K$2,IF($G377&lt;&gt;0,$K$2,IF($H377&lt;&gt;0,$K$2,IF($I377&lt;&gt;0,$K$2,IF($J377&lt;&gt;0,$K$2,"")))))))</f>
        <v/>
      </c>
      <c r="L377" s="378"/>
    </row>
    <row r="378" spans="1:26" ht="18.75" hidden="1" customHeight="1">
      <c r="A378" s="32">
        <v>100</v>
      </c>
      <c r="B378" s="131"/>
      <c r="C378" s="130">
        <v>3120</v>
      </c>
      <c r="D378" s="433" t="s">
        <v>222</v>
      </c>
      <c r="E378" s="432"/>
      <c r="F378" s="213">
        <f>G378+H378+I378+J378</f>
        <v>0</v>
      </c>
      <c r="G378" s="212"/>
      <c r="H378" s="211"/>
      <c r="I378" s="211"/>
      <c r="J378" s="210"/>
      <c r="K378" s="3" t="str">
        <f>(IF($E378&lt;&gt;0,$K$2,IF($F378&lt;&gt;0,$K$2,IF($G378&lt;&gt;0,$K$2,IF($H378&lt;&gt;0,$K$2,IF($I378&lt;&gt;0,$K$2,IF($J378&lt;&gt;0,$K$2,"")))))))</f>
        <v/>
      </c>
      <c r="L378" s="378"/>
    </row>
    <row r="379" spans="1:26" s="82" customFormat="1" ht="18.75" hidden="1" customHeight="1">
      <c r="A379" s="189">
        <v>115</v>
      </c>
      <c r="B379" s="389">
        <v>3200</v>
      </c>
      <c r="C379" s="388" t="s">
        <v>221</v>
      </c>
      <c r="D379" s="387"/>
      <c r="E379" s="386">
        <f>SUM(E380:E383)</f>
        <v>0</v>
      </c>
      <c r="F379" s="385">
        <f>SUM(F380:F383)</f>
        <v>0</v>
      </c>
      <c r="G379" s="384">
        <f>SUM(G380:G383)</f>
        <v>0</v>
      </c>
      <c r="H379" s="383">
        <f>SUM(H380:H383)</f>
        <v>0</v>
      </c>
      <c r="I379" s="382">
        <f>SUM(I380:I383)</f>
        <v>0</v>
      </c>
      <c r="J379" s="381">
        <f>SUM(J380:J383)</f>
        <v>0</v>
      </c>
      <c r="K379" s="3" t="str">
        <f>(IF($E379&lt;&gt;0,$K$2,IF($F379&lt;&gt;0,$K$2,IF($G379&lt;&gt;0,$K$2,IF($H379&lt;&gt;0,$K$2,IF($I379&lt;&gt;0,$K$2,IF($J379&lt;&gt;0,$K$2,"")))))))</f>
        <v/>
      </c>
      <c r="L379" s="378"/>
      <c r="M379" s="1"/>
      <c r="N379" s="1"/>
      <c r="O379" s="1"/>
      <c r="P379" s="1"/>
      <c r="Q379" s="1"/>
      <c r="R379" s="1"/>
      <c r="S379" s="1"/>
      <c r="T379" s="1"/>
      <c r="U379" s="1"/>
      <c r="V379" s="1"/>
      <c r="W379" s="1"/>
      <c r="X379" s="1"/>
      <c r="Y379" s="1"/>
      <c r="Z379" s="1"/>
    </row>
    <row r="380" spans="1:26" ht="18.75" hidden="1" customHeight="1">
      <c r="A380" s="189">
        <v>120</v>
      </c>
      <c r="B380" s="131"/>
      <c r="C380" s="89">
        <v>3210</v>
      </c>
      <c r="D380" s="431" t="s">
        <v>220</v>
      </c>
      <c r="E380" s="121"/>
      <c r="F380" s="86">
        <f>G380+H380+I380+J380</f>
        <v>0</v>
      </c>
      <c r="G380" s="85"/>
      <c r="H380" s="84"/>
      <c r="I380" s="84"/>
      <c r="J380" s="184"/>
      <c r="K380" s="3" t="str">
        <f>(IF($E380&lt;&gt;0,$K$2,IF($F380&lt;&gt;0,$K$2,IF($G380&lt;&gt;0,$K$2,IF($H380&lt;&gt;0,$K$2,IF($I380&lt;&gt;0,$K$2,IF($J380&lt;&gt;0,$K$2,"")))))))</f>
        <v/>
      </c>
      <c r="L380" s="378"/>
    </row>
    <row r="381" spans="1:26" ht="18.75" hidden="1" customHeight="1">
      <c r="A381" s="32">
        <v>125</v>
      </c>
      <c r="B381" s="106"/>
      <c r="C381" s="135">
        <v>3220</v>
      </c>
      <c r="D381" s="241" t="s">
        <v>219</v>
      </c>
      <c r="E381" s="117"/>
      <c r="F381" s="116">
        <f>G381+H381+I381+J381</f>
        <v>0</v>
      </c>
      <c r="G381" s="115"/>
      <c r="H381" s="133"/>
      <c r="I381" s="133"/>
      <c r="J381" s="164"/>
      <c r="K381" s="3" t="str">
        <f>(IF($E381&lt;&gt;0,$K$2,IF($F381&lt;&gt;0,$K$2,IF($G381&lt;&gt;0,$K$2,IF($H381&lt;&gt;0,$K$2,IF($I381&lt;&gt;0,$K$2,IF($J381&lt;&gt;0,$K$2,"")))))))</f>
        <v/>
      </c>
      <c r="L381" s="378"/>
      <c r="M381" s="82"/>
      <c r="N381" s="82"/>
      <c r="O381" s="82"/>
      <c r="P381" s="82"/>
      <c r="Q381" s="82"/>
      <c r="R381" s="82"/>
      <c r="S381" s="82"/>
      <c r="T381" s="82"/>
      <c r="U381" s="82"/>
      <c r="V381" s="82"/>
      <c r="W381" s="82"/>
      <c r="X381" s="82"/>
      <c r="Y381" s="82"/>
      <c r="Z381" s="82"/>
    </row>
    <row r="382" spans="1:26" ht="18.75" hidden="1" customHeight="1">
      <c r="A382" s="32">
        <v>130</v>
      </c>
      <c r="B382" s="131"/>
      <c r="C382" s="114">
        <v>3230</v>
      </c>
      <c r="D382" s="141" t="s">
        <v>218</v>
      </c>
      <c r="E382" s="112"/>
      <c r="F382" s="111">
        <f>G382+H382+I382+J382</f>
        <v>0</v>
      </c>
      <c r="G382" s="110"/>
      <c r="H382" s="140"/>
      <c r="I382" s="140"/>
      <c r="J382" s="161"/>
      <c r="K382" s="3" t="str">
        <f>(IF($E382&lt;&gt;0,$K$2,IF($F382&lt;&gt;0,$K$2,IF($G382&lt;&gt;0,$K$2,IF($H382&lt;&gt;0,$K$2,IF($I382&lt;&gt;0,$K$2,IF($J382&lt;&gt;0,$K$2,"")))))))</f>
        <v/>
      </c>
      <c r="L382" s="378"/>
    </row>
    <row r="383" spans="1:26" ht="18.75" hidden="1" customHeight="1">
      <c r="A383" s="26">
        <v>135</v>
      </c>
      <c r="B383" s="131"/>
      <c r="C383" s="160">
        <v>3240</v>
      </c>
      <c r="D383" s="430" t="s">
        <v>217</v>
      </c>
      <c r="E383" s="103"/>
      <c r="F383" s="102">
        <f>G383+H383+I383+J383</f>
        <v>0</v>
      </c>
      <c r="G383" s="101"/>
      <c r="H383" s="157"/>
      <c r="I383" s="157"/>
      <c r="J383" s="156"/>
      <c r="K383" s="3" t="str">
        <f>(IF($E383&lt;&gt;0,$K$2,IF($F383&lt;&gt;0,$K$2,IF($G383&lt;&gt;0,$K$2,IF($H383&lt;&gt;0,$K$2,IF($I383&lt;&gt;0,$K$2,IF($J383&lt;&gt;0,$K$2,"")))))))</f>
        <v/>
      </c>
      <c r="L383" s="378"/>
    </row>
    <row r="384" spans="1:26" s="82" customFormat="1" ht="18.75" hidden="1" customHeight="1">
      <c r="A384" s="98">
        <v>145</v>
      </c>
      <c r="B384" s="389">
        <v>6000</v>
      </c>
      <c r="C384" s="388" t="s">
        <v>216</v>
      </c>
      <c r="D384" s="387"/>
      <c r="E384" s="386">
        <f>+E385+E386</f>
        <v>0</v>
      </c>
      <c r="F384" s="385">
        <f>+F385+F386</f>
        <v>0</v>
      </c>
      <c r="G384" s="384">
        <f>+G385+G386</f>
        <v>0</v>
      </c>
      <c r="H384" s="383">
        <f>+H385+H386</f>
        <v>0</v>
      </c>
      <c r="I384" s="382">
        <f>+I385+I386</f>
        <v>0</v>
      </c>
      <c r="J384" s="381">
        <f>+J385+J386</f>
        <v>0</v>
      </c>
      <c r="K384" s="3" t="str">
        <f>(IF($E384&lt;&gt;0,$K$2,IF($F384&lt;&gt;0,$K$2,IF($G384&lt;&gt;0,$K$2,IF($H384&lt;&gt;0,$K$2,IF($I384&lt;&gt;0,$K$2,IF($J384&lt;&gt;0,$K$2,"")))))))</f>
        <v/>
      </c>
      <c r="L384" s="378"/>
      <c r="M384" s="1"/>
      <c r="N384" s="1"/>
      <c r="O384" s="1"/>
      <c r="P384" s="1"/>
      <c r="Q384" s="1"/>
      <c r="R384" s="1"/>
      <c r="S384" s="1"/>
      <c r="T384" s="1"/>
      <c r="U384" s="1"/>
      <c r="V384" s="1"/>
      <c r="W384" s="1"/>
      <c r="X384" s="1"/>
      <c r="Y384" s="1"/>
      <c r="Z384" s="1"/>
    </row>
    <row r="385" spans="1:26" ht="18.75" hidden="1" customHeight="1">
      <c r="A385" s="26">
        <v>150</v>
      </c>
      <c r="B385" s="230"/>
      <c r="C385" s="89">
        <v>6001</v>
      </c>
      <c r="D385" s="188" t="s">
        <v>215</v>
      </c>
      <c r="E385" s="121"/>
      <c r="F385" s="86">
        <f>G385+H385+I385+J385</f>
        <v>0</v>
      </c>
      <c r="G385" s="85"/>
      <c r="H385" s="84"/>
      <c r="I385" s="84"/>
      <c r="J385" s="184"/>
      <c r="K385" s="3" t="str">
        <f>(IF($E385&lt;&gt;0,$K$2,IF($F385&lt;&gt;0,$K$2,IF($G385&lt;&gt;0,$K$2,IF($H385&lt;&gt;0,$K$2,IF($I385&lt;&gt;0,$K$2,IF($J385&lt;&gt;0,$K$2,"")))))))</f>
        <v/>
      </c>
      <c r="L385" s="378"/>
    </row>
    <row r="386" spans="1:26" ht="18.75" hidden="1" customHeight="1">
      <c r="A386" s="26">
        <v>155</v>
      </c>
      <c r="B386" s="230"/>
      <c r="C386" s="160">
        <v>6002</v>
      </c>
      <c r="D386" s="418" t="s">
        <v>214</v>
      </c>
      <c r="E386" s="103"/>
      <c r="F386" s="102">
        <f>G386+H386+I386+J386</f>
        <v>0</v>
      </c>
      <c r="G386" s="101"/>
      <c r="H386" s="157"/>
      <c r="I386" s="157"/>
      <c r="J386" s="156"/>
      <c r="K386" s="3" t="str">
        <f>(IF($E386&lt;&gt;0,$K$2,IF($F386&lt;&gt;0,$K$2,IF($G386&lt;&gt;0,$K$2,IF($H386&lt;&gt;0,$K$2,IF($I386&lt;&gt;0,$K$2,IF($J386&lt;&gt;0,$K$2,"")))))))</f>
        <v/>
      </c>
      <c r="L386" s="378"/>
      <c r="M386" s="82"/>
      <c r="N386" s="82"/>
      <c r="O386" s="82"/>
      <c r="P386" s="82"/>
      <c r="Q386" s="82"/>
      <c r="R386" s="82"/>
      <c r="S386" s="82"/>
      <c r="T386" s="82"/>
      <c r="U386" s="82"/>
      <c r="V386" s="82"/>
      <c r="W386" s="82"/>
      <c r="X386" s="82"/>
      <c r="Y386" s="82"/>
      <c r="Z386" s="82"/>
    </row>
    <row r="387" spans="1:26" s="82" customFormat="1" ht="18.75" hidden="1" customHeight="1">
      <c r="A387" s="98">
        <v>160</v>
      </c>
      <c r="B387" s="389">
        <v>6100</v>
      </c>
      <c r="C387" s="388" t="s">
        <v>213</v>
      </c>
      <c r="D387" s="387"/>
      <c r="E387" s="386">
        <f>SUM(E388:E391)</f>
        <v>0</v>
      </c>
      <c r="F387" s="385">
        <f>SUM(F388:F391)</f>
        <v>0</v>
      </c>
      <c r="G387" s="384">
        <f>SUM(G388:G391)</f>
        <v>0</v>
      </c>
      <c r="H387" s="383">
        <f>SUM(H388:H391)</f>
        <v>0</v>
      </c>
      <c r="I387" s="382">
        <f>SUM(I388:I391)</f>
        <v>0</v>
      </c>
      <c r="J387" s="381">
        <f>SUM(J388:J391)</f>
        <v>0</v>
      </c>
      <c r="K387" s="3" t="str">
        <f>(IF($E387&lt;&gt;0,$K$2,IF($F387&lt;&gt;0,$K$2,IF($G387&lt;&gt;0,$K$2,IF($H387&lt;&gt;0,$K$2,IF($I387&lt;&gt;0,$K$2,IF($J387&lt;&gt;0,$K$2,"")))))))</f>
        <v/>
      </c>
      <c r="L387" s="378"/>
      <c r="M387" s="1"/>
      <c r="N387" s="1"/>
      <c r="O387" s="1"/>
      <c r="P387" s="1"/>
      <c r="Q387" s="1"/>
      <c r="R387" s="1"/>
      <c r="S387" s="1"/>
      <c r="T387" s="1"/>
      <c r="U387" s="1"/>
      <c r="V387" s="1"/>
      <c r="W387" s="1"/>
      <c r="X387" s="1"/>
      <c r="Y387" s="1"/>
      <c r="Z387" s="1"/>
    </row>
    <row r="388" spans="1:26" ht="18.75" hidden="1" customHeight="1">
      <c r="A388" s="26">
        <v>165</v>
      </c>
      <c r="B388" s="230"/>
      <c r="C388" s="89">
        <v>6101</v>
      </c>
      <c r="D388" s="188" t="s">
        <v>212</v>
      </c>
      <c r="E388" s="121"/>
      <c r="F388" s="86">
        <f>G388+H388+I388+J388</f>
        <v>0</v>
      </c>
      <c r="G388" s="85"/>
      <c r="H388" s="84"/>
      <c r="I388" s="84"/>
      <c r="J388" s="184"/>
      <c r="K388" s="3" t="str">
        <f>(IF($E388&lt;&gt;0,$K$2,IF($F388&lt;&gt;0,$K$2,IF($G388&lt;&gt;0,$K$2,IF($H388&lt;&gt;0,$K$2,IF($I388&lt;&gt;0,$K$2,IF($J388&lt;&gt;0,$K$2,"")))))))</f>
        <v/>
      </c>
      <c r="L388" s="378"/>
    </row>
    <row r="389" spans="1:26" ht="18.75" hidden="1" customHeight="1">
      <c r="A389" s="26">
        <v>170</v>
      </c>
      <c r="B389" s="230"/>
      <c r="C389" s="81">
        <v>6102</v>
      </c>
      <c r="D389" s="280" t="s">
        <v>211</v>
      </c>
      <c r="E389" s="136"/>
      <c r="F389" s="78">
        <f>G389+H389+I389+J389</f>
        <v>0</v>
      </c>
      <c r="G389" s="77"/>
      <c r="H389" s="76"/>
      <c r="I389" s="76"/>
      <c r="J389" s="168"/>
      <c r="K389" s="3" t="str">
        <f>(IF($E389&lt;&gt;0,$K$2,IF($F389&lt;&gt;0,$K$2,IF($G389&lt;&gt;0,$K$2,IF($H389&lt;&gt;0,$K$2,IF($I389&lt;&gt;0,$K$2,IF($J389&lt;&gt;0,$K$2,"")))))))</f>
        <v/>
      </c>
      <c r="L389" s="378"/>
      <c r="M389" s="82"/>
      <c r="N389" s="82"/>
      <c r="O389" s="82"/>
      <c r="P389" s="82"/>
      <c r="Q389" s="82"/>
      <c r="R389" s="82"/>
      <c r="S389" s="82"/>
      <c r="T389" s="82"/>
      <c r="U389" s="82"/>
      <c r="V389" s="82"/>
      <c r="W389" s="82"/>
      <c r="X389" s="82"/>
      <c r="Y389" s="82"/>
      <c r="Z389" s="82"/>
    </row>
    <row r="390" spans="1:26" ht="18.75" hidden="1" customHeight="1">
      <c r="A390" s="26">
        <v>180</v>
      </c>
      <c r="B390" s="106"/>
      <c r="C390" s="81">
        <v>6105</v>
      </c>
      <c r="D390" s="280" t="s">
        <v>210</v>
      </c>
      <c r="E390" s="169"/>
      <c r="F390" s="78">
        <f>G390+H390+I390+J390</f>
        <v>0</v>
      </c>
      <c r="G390" s="77"/>
      <c r="H390" s="76"/>
      <c r="I390" s="76"/>
      <c r="J390" s="168"/>
      <c r="K390" s="3" t="str">
        <f>(IF($E390&lt;&gt;0,$K$2,IF($F390&lt;&gt;0,$K$2,IF($G390&lt;&gt;0,$K$2,IF($H390&lt;&gt;0,$K$2,IF($I390&lt;&gt;0,$K$2,IF($J390&lt;&gt;0,$K$2,"")))))))</f>
        <v/>
      </c>
      <c r="L390" s="378"/>
    </row>
    <row r="391" spans="1:26" ht="18.75" hidden="1" customHeight="1">
      <c r="A391" s="26">
        <v>180</v>
      </c>
      <c r="B391" s="106"/>
      <c r="C391" s="160">
        <v>6109</v>
      </c>
      <c r="D391" s="429" t="s">
        <v>209</v>
      </c>
      <c r="E391" s="158"/>
      <c r="F391" s="102">
        <f>G391+H391+I391+J391</f>
        <v>0</v>
      </c>
      <c r="G391" s="101"/>
      <c r="H391" s="157"/>
      <c r="I391" s="157"/>
      <c r="J391" s="156"/>
      <c r="K391" s="3" t="str">
        <f>(IF($E391&lt;&gt;0,$K$2,IF($F391&lt;&gt;0,$K$2,IF($G391&lt;&gt;0,$K$2,IF($H391&lt;&gt;0,$K$2,IF($I391&lt;&gt;0,$K$2,IF($J391&lt;&gt;0,$K$2,"")))))))</f>
        <v/>
      </c>
      <c r="L391" s="378"/>
    </row>
    <row r="392" spans="1:26" s="82" customFormat="1" ht="18.75" hidden="1" customHeight="1">
      <c r="A392" s="189">
        <v>185</v>
      </c>
      <c r="B392" s="389">
        <v>6200</v>
      </c>
      <c r="C392" s="388" t="s">
        <v>208</v>
      </c>
      <c r="D392" s="387"/>
      <c r="E392" s="386">
        <f>+E393+E394</f>
        <v>0</v>
      </c>
      <c r="F392" s="385">
        <f>+F393+F394</f>
        <v>0</v>
      </c>
      <c r="G392" s="384">
        <f>+G393+G394</f>
        <v>0</v>
      </c>
      <c r="H392" s="383">
        <f>+H393+H394</f>
        <v>0</v>
      </c>
      <c r="I392" s="382">
        <f>+I393+I394</f>
        <v>0</v>
      </c>
      <c r="J392" s="381">
        <f>+J393+J394</f>
        <v>0</v>
      </c>
      <c r="K392" s="3" t="str">
        <f>(IF($E392&lt;&gt;0,$K$2,IF($F392&lt;&gt;0,$K$2,IF($G392&lt;&gt;0,$K$2,IF($H392&lt;&gt;0,$K$2,IF($I392&lt;&gt;0,$K$2,IF($J392&lt;&gt;0,$K$2,"")))))))</f>
        <v/>
      </c>
      <c r="L392" s="378"/>
      <c r="M392" s="1"/>
      <c r="N392" s="1"/>
      <c r="O392" s="1"/>
      <c r="P392" s="1"/>
      <c r="Q392" s="1"/>
      <c r="R392" s="1"/>
      <c r="S392" s="1"/>
      <c r="T392" s="1"/>
      <c r="U392" s="1"/>
      <c r="V392" s="1"/>
      <c r="W392" s="1"/>
      <c r="X392" s="1"/>
      <c r="Y392" s="1"/>
      <c r="Z392" s="1"/>
    </row>
    <row r="393" spans="1:26" ht="18.75" hidden="1" customHeight="1">
      <c r="A393" s="32">
        <v>190</v>
      </c>
      <c r="B393" s="428"/>
      <c r="C393" s="89">
        <v>6201</v>
      </c>
      <c r="D393" s="427" t="s">
        <v>205</v>
      </c>
      <c r="E393" s="121"/>
      <c r="F393" s="86">
        <f>G393+H393+I393+J393</f>
        <v>0</v>
      </c>
      <c r="G393" s="85"/>
      <c r="H393" s="84"/>
      <c r="I393" s="84"/>
      <c r="J393" s="184"/>
      <c r="K393" s="3" t="str">
        <f>(IF($E393&lt;&gt;0,$K$2,IF($F393&lt;&gt;0,$K$2,IF($G393&lt;&gt;0,$K$2,IF($H393&lt;&gt;0,$K$2,IF($I393&lt;&gt;0,$K$2,IF($J393&lt;&gt;0,$K$2,"")))))))</f>
        <v/>
      </c>
      <c r="L393" s="378"/>
    </row>
    <row r="394" spans="1:26" ht="18.75" hidden="1" customHeight="1">
      <c r="A394" s="32">
        <v>195</v>
      </c>
      <c r="B394" s="131"/>
      <c r="C394" s="160">
        <v>6202</v>
      </c>
      <c r="D394" s="426" t="s">
        <v>204</v>
      </c>
      <c r="E394" s="103"/>
      <c r="F394" s="102">
        <f>G394+H394+I394+J394</f>
        <v>0</v>
      </c>
      <c r="G394" s="101"/>
      <c r="H394" s="157"/>
      <c r="I394" s="157"/>
      <c r="J394" s="156"/>
      <c r="K394" s="3" t="str">
        <f>(IF($E394&lt;&gt;0,$K$2,IF($F394&lt;&gt;0,$K$2,IF($G394&lt;&gt;0,$K$2,IF($H394&lt;&gt;0,$K$2,IF($I394&lt;&gt;0,$K$2,IF($J394&lt;&gt;0,$K$2,"")))))))</f>
        <v/>
      </c>
      <c r="L394" s="378"/>
      <c r="M394" s="82"/>
      <c r="N394" s="82"/>
      <c r="O394" s="82"/>
      <c r="P394" s="82"/>
      <c r="Q394" s="82"/>
      <c r="R394" s="82"/>
      <c r="S394" s="82"/>
      <c r="T394" s="82"/>
      <c r="U394" s="82"/>
      <c r="V394" s="82"/>
      <c r="W394" s="82"/>
      <c r="X394" s="82"/>
      <c r="Y394" s="82"/>
      <c r="Z394" s="82"/>
    </row>
    <row r="395" spans="1:26" s="82" customFormat="1" ht="18.75" hidden="1" customHeight="1">
      <c r="A395" s="189">
        <v>200</v>
      </c>
      <c r="B395" s="389">
        <v>6300</v>
      </c>
      <c r="C395" s="388" t="s">
        <v>207</v>
      </c>
      <c r="D395" s="387"/>
      <c r="E395" s="386">
        <f>+E396+E397</f>
        <v>0</v>
      </c>
      <c r="F395" s="385">
        <f>+F396+F397</f>
        <v>0</v>
      </c>
      <c r="G395" s="384">
        <f>+G396+G397</f>
        <v>0</v>
      </c>
      <c r="H395" s="383">
        <f>+H396+H397</f>
        <v>0</v>
      </c>
      <c r="I395" s="382">
        <f>+I396+I397</f>
        <v>0</v>
      </c>
      <c r="J395" s="381">
        <f>+J396+J397</f>
        <v>0</v>
      </c>
      <c r="K395" s="3" t="str">
        <f>(IF($E395&lt;&gt;0,$K$2,IF($F395&lt;&gt;0,$K$2,IF($G395&lt;&gt;0,$K$2,IF($H395&lt;&gt;0,$K$2,IF($I395&lt;&gt;0,$K$2,IF($J395&lt;&gt;0,$K$2,"")))))))</f>
        <v/>
      </c>
      <c r="L395" s="378"/>
      <c r="M395" s="1"/>
      <c r="N395" s="1"/>
      <c r="O395" s="1"/>
      <c r="P395" s="1"/>
      <c r="Q395" s="1"/>
      <c r="R395" s="1"/>
      <c r="S395" s="1"/>
      <c r="T395" s="1"/>
      <c r="U395" s="1"/>
      <c r="V395" s="1"/>
      <c r="W395" s="1"/>
      <c r="X395" s="1"/>
      <c r="Y395" s="1"/>
      <c r="Z395" s="1"/>
    </row>
    <row r="396" spans="1:26" ht="18.75" hidden="1" customHeight="1">
      <c r="A396" s="32">
        <v>205</v>
      </c>
      <c r="B396" s="131"/>
      <c r="C396" s="89">
        <v>6301</v>
      </c>
      <c r="D396" s="427" t="s">
        <v>205</v>
      </c>
      <c r="E396" s="121"/>
      <c r="F396" s="86">
        <f>G396+H396+I396+J396</f>
        <v>0</v>
      </c>
      <c r="G396" s="85"/>
      <c r="H396" s="84"/>
      <c r="I396" s="84"/>
      <c r="J396" s="184"/>
      <c r="K396" s="3" t="str">
        <f>(IF($E396&lt;&gt;0,$K$2,IF($F396&lt;&gt;0,$K$2,IF($G396&lt;&gt;0,$K$2,IF($H396&lt;&gt;0,$K$2,IF($I396&lt;&gt;0,$K$2,IF($J396&lt;&gt;0,$K$2,"")))))))</f>
        <v/>
      </c>
      <c r="L396" s="378"/>
    </row>
    <row r="397" spans="1:26" ht="18.75" hidden="1" customHeight="1">
      <c r="A397" s="26">
        <v>206</v>
      </c>
      <c r="B397" s="131"/>
      <c r="C397" s="160">
        <v>6302</v>
      </c>
      <c r="D397" s="426" t="s">
        <v>204</v>
      </c>
      <c r="E397" s="103"/>
      <c r="F397" s="102">
        <f>G397+H397+I397+J397</f>
        <v>0</v>
      </c>
      <c r="G397" s="101"/>
      <c r="H397" s="157"/>
      <c r="I397" s="157"/>
      <c r="J397" s="156"/>
      <c r="K397" s="3" t="str">
        <f>(IF($E397&lt;&gt;0,$K$2,IF($F397&lt;&gt;0,$K$2,IF($G397&lt;&gt;0,$K$2,IF($H397&lt;&gt;0,$K$2,IF($I397&lt;&gt;0,$K$2,IF($J397&lt;&gt;0,$K$2,"")))))))</f>
        <v/>
      </c>
      <c r="L397" s="378"/>
      <c r="M397" s="82"/>
      <c r="N397" s="82"/>
      <c r="O397" s="82"/>
      <c r="P397" s="82"/>
      <c r="Q397" s="82"/>
      <c r="R397" s="82"/>
      <c r="S397" s="82"/>
      <c r="T397" s="82"/>
      <c r="U397" s="82"/>
      <c r="V397" s="82"/>
      <c r="W397" s="82"/>
      <c r="X397" s="82"/>
      <c r="Y397" s="82"/>
      <c r="Z397" s="82"/>
    </row>
    <row r="398" spans="1:26" s="254" customFormat="1" ht="18.75" hidden="1" customHeight="1">
      <c r="A398" s="266">
        <v>210</v>
      </c>
      <c r="B398" s="389">
        <v>6400</v>
      </c>
      <c r="C398" s="388" t="s">
        <v>206</v>
      </c>
      <c r="D398" s="387"/>
      <c r="E398" s="386">
        <f>+E399+E400</f>
        <v>0</v>
      </c>
      <c r="F398" s="385">
        <f>+F399+F400</f>
        <v>0</v>
      </c>
      <c r="G398" s="384">
        <f>+G399+G400</f>
        <v>0</v>
      </c>
      <c r="H398" s="383">
        <f>+H399+H400</f>
        <v>0</v>
      </c>
      <c r="I398" s="382">
        <f>+I399+I400</f>
        <v>0</v>
      </c>
      <c r="J398" s="381">
        <f>+J399+J400</f>
        <v>0</v>
      </c>
      <c r="K398" s="3" t="str">
        <f>(IF($E398&lt;&gt;0,$K$2,IF($F398&lt;&gt;0,$K$2,IF($G398&lt;&gt;0,$K$2,IF($H398&lt;&gt;0,$K$2,IF($I398&lt;&gt;0,$K$2,IF($J398&lt;&gt;0,$K$2,"")))))))</f>
        <v/>
      </c>
      <c r="L398" s="378"/>
      <c r="M398" s="1"/>
      <c r="N398" s="1"/>
      <c r="O398" s="1"/>
      <c r="P398" s="1"/>
      <c r="Q398" s="1"/>
      <c r="R398" s="1"/>
      <c r="S398" s="1"/>
      <c r="T398" s="1"/>
      <c r="U398" s="1"/>
      <c r="V398" s="1"/>
      <c r="W398" s="1"/>
      <c r="X398" s="1"/>
      <c r="Y398" s="1"/>
      <c r="Z398" s="1"/>
    </row>
    <row r="399" spans="1:26" s="177" customFormat="1" ht="18.75" hidden="1" customHeight="1">
      <c r="A399" s="424">
        <v>211</v>
      </c>
      <c r="B399" s="106"/>
      <c r="C399" s="123">
        <v>6401</v>
      </c>
      <c r="D399" s="425" t="s">
        <v>205</v>
      </c>
      <c r="E399" s="121"/>
      <c r="F399" s="86">
        <f>G399+H399+I399+J399</f>
        <v>0</v>
      </c>
      <c r="G399" s="85"/>
      <c r="H399" s="84"/>
      <c r="I399" s="84"/>
      <c r="J399" s="184"/>
      <c r="K399" s="3" t="str">
        <f>(IF($E399&lt;&gt;0,$K$2,IF($F399&lt;&gt;0,$K$2,IF($G399&lt;&gt;0,$K$2,IF($H399&lt;&gt;0,$K$2,IF($I399&lt;&gt;0,$K$2,IF($J399&lt;&gt;0,$K$2,"")))))))</f>
        <v/>
      </c>
      <c r="L399" s="378"/>
      <c r="M399" s="1"/>
      <c r="N399" s="1"/>
      <c r="O399" s="1"/>
      <c r="P399" s="1"/>
      <c r="Q399" s="1"/>
      <c r="R399" s="1"/>
      <c r="S399" s="1"/>
      <c r="T399" s="1"/>
      <c r="U399" s="1"/>
      <c r="V399" s="1"/>
      <c r="W399" s="1"/>
      <c r="X399" s="1"/>
      <c r="Y399" s="1"/>
      <c r="Z399" s="1"/>
    </row>
    <row r="400" spans="1:26" s="177" customFormat="1" ht="18.75" hidden="1" customHeight="1">
      <c r="A400" s="424">
        <v>212</v>
      </c>
      <c r="B400" s="106"/>
      <c r="C400" s="105">
        <v>6402</v>
      </c>
      <c r="D400" s="423" t="s">
        <v>204</v>
      </c>
      <c r="E400" s="103"/>
      <c r="F400" s="102">
        <f>G400+H400+I400+J400</f>
        <v>0</v>
      </c>
      <c r="G400" s="101"/>
      <c r="H400" s="157"/>
      <c r="I400" s="157"/>
      <c r="J400" s="156"/>
      <c r="K400" s="3" t="str">
        <f>(IF($E400&lt;&gt;0,$K$2,IF($F400&lt;&gt;0,$K$2,IF($G400&lt;&gt;0,$K$2,IF($H400&lt;&gt;0,$K$2,IF($I400&lt;&gt;0,$K$2,IF($J400&lt;&gt;0,$K$2,"")))))))</f>
        <v/>
      </c>
      <c r="L400" s="378"/>
      <c r="M400" s="254"/>
      <c r="N400" s="254"/>
      <c r="O400" s="254"/>
      <c r="P400" s="254"/>
      <c r="Q400" s="254"/>
      <c r="R400" s="254"/>
      <c r="S400" s="254"/>
      <c r="T400" s="254"/>
      <c r="U400" s="254"/>
      <c r="V400" s="254"/>
      <c r="W400" s="254"/>
      <c r="X400" s="254"/>
      <c r="Y400" s="254"/>
      <c r="Z400" s="254"/>
    </row>
    <row r="401" spans="1:26" s="254" customFormat="1" ht="18.75" hidden="1" customHeight="1">
      <c r="A401" s="422">
        <v>213</v>
      </c>
      <c r="B401" s="389">
        <v>6500</v>
      </c>
      <c r="C401" s="388" t="s">
        <v>203</v>
      </c>
      <c r="D401" s="387"/>
      <c r="E401" s="393"/>
      <c r="F401" s="385">
        <f>G401+H401+I401+J401</f>
        <v>0</v>
      </c>
      <c r="G401" s="392"/>
      <c r="H401" s="391"/>
      <c r="I401" s="391"/>
      <c r="J401" s="390"/>
      <c r="K401" s="3" t="str">
        <f>(IF($E401&lt;&gt;0,$K$2,IF($F401&lt;&gt;0,$K$2,IF($G401&lt;&gt;0,$K$2,IF($H401&lt;&gt;0,$K$2,IF($I401&lt;&gt;0,$K$2,IF($J401&lt;&gt;0,$K$2,"")))))))</f>
        <v/>
      </c>
      <c r="L401" s="378"/>
      <c r="M401" s="177"/>
      <c r="N401" s="177"/>
      <c r="O401" s="177"/>
      <c r="P401" s="177"/>
      <c r="Q401" s="177"/>
      <c r="R401" s="177"/>
      <c r="S401" s="177"/>
      <c r="T401" s="177"/>
      <c r="U401" s="177"/>
      <c r="V401" s="177"/>
      <c r="W401" s="177"/>
      <c r="X401" s="177"/>
      <c r="Y401" s="177"/>
      <c r="Z401" s="177"/>
    </row>
    <row r="402" spans="1:26" s="82" customFormat="1" ht="18.75" hidden="1" customHeight="1">
      <c r="A402" s="189">
        <v>215</v>
      </c>
      <c r="B402" s="389">
        <v>6600</v>
      </c>
      <c r="C402" s="388" t="s">
        <v>202</v>
      </c>
      <c r="D402" s="387"/>
      <c r="E402" s="386">
        <f>+E403+E404</f>
        <v>0</v>
      </c>
      <c r="F402" s="385">
        <f>+F403+F404</f>
        <v>0</v>
      </c>
      <c r="G402" s="384">
        <f>+G403+G404</f>
        <v>0</v>
      </c>
      <c r="H402" s="383">
        <f>+H403+H404</f>
        <v>0</v>
      </c>
      <c r="I402" s="382">
        <f>+I403+I404</f>
        <v>0</v>
      </c>
      <c r="J402" s="381">
        <f>+J403+J404</f>
        <v>0</v>
      </c>
      <c r="K402" s="421" t="str">
        <f>(IF($E402&lt;&gt;0,$K$2,IF($F402&lt;&gt;0,$K$2,IF($F403&lt;&gt;0,$K$2,IF($F404&lt;&gt;0,$K$2,"")))))</f>
        <v/>
      </c>
      <c r="L402" s="378"/>
      <c r="M402" s="177"/>
      <c r="N402" s="177"/>
      <c r="O402" s="177"/>
      <c r="P402" s="177"/>
      <c r="Q402" s="177"/>
      <c r="R402" s="177"/>
      <c r="S402" s="177"/>
      <c r="T402" s="177"/>
      <c r="U402" s="177"/>
      <c r="V402" s="177"/>
      <c r="W402" s="177"/>
      <c r="X402" s="177"/>
      <c r="Y402" s="177"/>
      <c r="Z402" s="177"/>
    </row>
    <row r="403" spans="1:26" ht="18.75" hidden="1" customHeight="1">
      <c r="A403" s="380">
        <v>220</v>
      </c>
      <c r="B403" s="131"/>
      <c r="C403" s="89">
        <v>6601</v>
      </c>
      <c r="D403" s="188" t="s">
        <v>201</v>
      </c>
      <c r="E403" s="121"/>
      <c r="F403" s="86">
        <f>G403+H403+I403+J403</f>
        <v>0</v>
      </c>
      <c r="G403" s="85"/>
      <c r="H403" s="84"/>
      <c r="I403" s="84"/>
      <c r="J403" s="184"/>
      <c r="K403" s="3" t="str">
        <f>(IF($E403&lt;&gt;0,$K$2,IF($F403&lt;&gt;0,$K$2,IF($G403&lt;&gt;0,$K$2,IF($H403&lt;&gt;0,$K$2,IF($I403&lt;&gt;0,$K$2,IF($J403&lt;&gt;0,$K$2,"")))))))</f>
        <v/>
      </c>
      <c r="L403" s="378"/>
      <c r="M403" s="254"/>
      <c r="N403" s="254"/>
      <c r="O403" s="254"/>
      <c r="P403" s="254"/>
      <c r="Q403" s="254"/>
      <c r="R403" s="254"/>
      <c r="S403" s="254"/>
      <c r="T403" s="254"/>
      <c r="U403" s="254"/>
      <c r="V403" s="254"/>
      <c r="W403" s="254"/>
      <c r="X403" s="254"/>
      <c r="Y403" s="254"/>
      <c r="Z403" s="254"/>
    </row>
    <row r="404" spans="1:26" ht="18.75" hidden="1" customHeight="1">
      <c r="A404" s="32">
        <v>225</v>
      </c>
      <c r="B404" s="131"/>
      <c r="C404" s="160">
        <v>6602</v>
      </c>
      <c r="D404" s="418" t="s">
        <v>200</v>
      </c>
      <c r="E404" s="103"/>
      <c r="F404" s="102">
        <f>G404+H404+I404+J404</f>
        <v>0</v>
      </c>
      <c r="G404" s="101"/>
      <c r="H404" s="157"/>
      <c r="I404" s="157"/>
      <c r="J404" s="156"/>
      <c r="K404" s="3" t="str">
        <f>(IF($E404&lt;&gt;0,$K$2,IF($F404&lt;&gt;0,$K$2,IF($G404&lt;&gt;0,$K$2,IF($H404&lt;&gt;0,$K$2,IF($I404&lt;&gt;0,$K$2,IF($J404&lt;&gt;0,$K$2,"")))))))</f>
        <v/>
      </c>
      <c r="L404" s="378"/>
      <c r="M404" s="82"/>
      <c r="N404" s="82"/>
      <c r="O404" s="82"/>
      <c r="P404" s="82"/>
      <c r="Q404" s="82"/>
      <c r="R404" s="82"/>
      <c r="S404" s="82"/>
      <c r="T404" s="82"/>
      <c r="U404" s="82"/>
      <c r="V404" s="82"/>
      <c r="W404" s="82"/>
      <c r="X404" s="82"/>
      <c r="Y404" s="82"/>
      <c r="Z404" s="82"/>
    </row>
    <row r="405" spans="1:26" s="82" customFormat="1" ht="18.75" hidden="1" customHeight="1">
      <c r="A405" s="189">
        <v>215</v>
      </c>
      <c r="B405" s="389">
        <v>6700</v>
      </c>
      <c r="C405" s="388" t="s">
        <v>199</v>
      </c>
      <c r="D405" s="387"/>
      <c r="E405" s="386">
        <f>+E406+E407</f>
        <v>0</v>
      </c>
      <c r="F405" s="385">
        <f>+F406+F407</f>
        <v>0</v>
      </c>
      <c r="G405" s="384">
        <f>+G406+G407</f>
        <v>0</v>
      </c>
      <c r="H405" s="383">
        <f>+H406+H407</f>
        <v>0</v>
      </c>
      <c r="I405" s="382">
        <f>+I406+I407</f>
        <v>0</v>
      </c>
      <c r="J405" s="381">
        <f>+J406+J407</f>
        <v>0</v>
      </c>
      <c r="K405" s="3" t="str">
        <f>(IF($E405&lt;&gt;0,$K$2,IF($F405&lt;&gt;0,$K$2,IF($G405&lt;&gt;0,$K$2,IF($H405&lt;&gt;0,$K$2,IF($I405&lt;&gt;0,$K$2,IF($J405&lt;&gt;0,$K$2,"")))))))</f>
        <v/>
      </c>
      <c r="L405" s="378"/>
      <c r="M405" s="1"/>
      <c r="N405" s="1"/>
      <c r="O405" s="1"/>
      <c r="P405" s="1"/>
      <c r="Q405" s="1"/>
      <c r="R405" s="1"/>
      <c r="S405" s="1"/>
      <c r="T405" s="1"/>
      <c r="U405" s="1"/>
      <c r="V405" s="1"/>
      <c r="W405" s="1"/>
      <c r="X405" s="1"/>
      <c r="Y405" s="1"/>
      <c r="Z405" s="1"/>
    </row>
    <row r="406" spans="1:26" ht="18.75" hidden="1" customHeight="1">
      <c r="A406" s="380">
        <v>220</v>
      </c>
      <c r="B406" s="131"/>
      <c r="C406" s="89">
        <v>6701</v>
      </c>
      <c r="D406" s="188" t="s">
        <v>198</v>
      </c>
      <c r="E406" s="121"/>
      <c r="F406" s="86">
        <f>G406+H406+I406+J406</f>
        <v>0</v>
      </c>
      <c r="G406" s="85"/>
      <c r="H406" s="84"/>
      <c r="I406" s="84"/>
      <c r="J406" s="184"/>
      <c r="K406" s="3" t="str">
        <f>(IF($E406&lt;&gt;0,$K$2,IF($F406&lt;&gt;0,$K$2,IF($G406&lt;&gt;0,$K$2,IF($H406&lt;&gt;0,$K$2,IF($I406&lt;&gt;0,$K$2,IF($J406&lt;&gt;0,$K$2,"")))))))</f>
        <v/>
      </c>
      <c r="L406" s="378"/>
    </row>
    <row r="407" spans="1:26" ht="18.75" hidden="1" customHeight="1">
      <c r="A407" s="32">
        <v>225</v>
      </c>
      <c r="B407" s="131"/>
      <c r="C407" s="160">
        <v>6702</v>
      </c>
      <c r="D407" s="418" t="s">
        <v>197</v>
      </c>
      <c r="E407" s="103"/>
      <c r="F407" s="102">
        <f>G407+H407+I407+J407</f>
        <v>0</v>
      </c>
      <c r="G407" s="101"/>
      <c r="H407" s="157"/>
      <c r="I407" s="157"/>
      <c r="J407" s="156"/>
      <c r="K407" s="3" t="str">
        <f>(IF($E407&lt;&gt;0,$K$2,IF($F407&lt;&gt;0,$K$2,IF($G407&lt;&gt;0,$K$2,IF($H407&lt;&gt;0,$K$2,IF($I407&lt;&gt;0,$K$2,IF($J407&lt;&gt;0,$K$2,"")))))))</f>
        <v/>
      </c>
      <c r="L407" s="378"/>
      <c r="M407" s="82"/>
      <c r="N407" s="82"/>
      <c r="O407" s="82"/>
      <c r="P407" s="82"/>
      <c r="Q407" s="82"/>
      <c r="R407" s="82"/>
      <c r="S407" s="82"/>
      <c r="T407" s="82"/>
      <c r="U407" s="82"/>
      <c r="V407" s="82"/>
      <c r="W407" s="82"/>
      <c r="X407" s="82"/>
      <c r="Y407" s="82"/>
      <c r="Z407" s="82"/>
    </row>
    <row r="408" spans="1:26" s="82" customFormat="1" ht="18.75" hidden="1" customHeight="1">
      <c r="A408" s="189">
        <v>230</v>
      </c>
      <c r="B408" s="389">
        <v>6900</v>
      </c>
      <c r="C408" s="388" t="s">
        <v>196</v>
      </c>
      <c r="D408" s="387"/>
      <c r="E408" s="386">
        <f>SUM(E409:E414)</f>
        <v>0</v>
      </c>
      <c r="F408" s="385">
        <f>SUM(F409:F414)</f>
        <v>0</v>
      </c>
      <c r="G408" s="384">
        <f>SUM(G409:G414)</f>
        <v>0</v>
      </c>
      <c r="H408" s="383">
        <f>SUM(H409:H414)</f>
        <v>0</v>
      </c>
      <c r="I408" s="382">
        <f>SUM(I409:I414)</f>
        <v>0</v>
      </c>
      <c r="J408" s="381">
        <f>SUM(J409:J414)</f>
        <v>0</v>
      </c>
      <c r="K408" s="421" t="str">
        <f>(IF($E408&lt;&gt;0,$K$2,IF($F408&lt;&gt;0,$K$2,IF($F409&lt;&gt;0,$K$2,IF($F410&lt;&gt;0,$K$2,IF($F411&lt;&gt;0,$K$2,IF($F412&lt;&gt;0,$K$2,IF($F413&lt;&gt;0,$K$2,IF($F414&lt;&gt;0,$K$2,"")))))))))</f>
        <v/>
      </c>
      <c r="L408" s="378"/>
      <c r="M408" s="1"/>
      <c r="N408" s="1"/>
      <c r="O408" s="1"/>
      <c r="P408" s="1"/>
      <c r="Q408" s="1"/>
      <c r="R408" s="1"/>
      <c r="S408" s="1"/>
      <c r="T408" s="1"/>
      <c r="U408" s="1"/>
      <c r="V408" s="1"/>
      <c r="W408" s="1"/>
      <c r="X408" s="1"/>
      <c r="Y408" s="1"/>
      <c r="Z408" s="1"/>
    </row>
    <row r="409" spans="1:26" ht="18.75" hidden="1" customHeight="1">
      <c r="A409" s="32">
        <v>235</v>
      </c>
      <c r="B409" s="203"/>
      <c r="C409" s="420">
        <v>6901</v>
      </c>
      <c r="D409" s="188" t="s">
        <v>195</v>
      </c>
      <c r="E409" s="185"/>
      <c r="F409" s="86">
        <f>G409+H409+I409+J409</f>
        <v>0</v>
      </c>
      <c r="G409" s="419">
        <v>0</v>
      </c>
      <c r="H409" s="120">
        <v>0</v>
      </c>
      <c r="I409" s="120">
        <v>0</v>
      </c>
      <c r="J409" s="184"/>
      <c r="K409" s="3" t="str">
        <f>(IF($E409&lt;&gt;0,$K$2,IF($F409&lt;&gt;0,$K$2,IF($G409&lt;&gt;0,$K$2,IF($H409&lt;&gt;0,$K$2,IF($I409&lt;&gt;0,$K$2,IF($J409&lt;&gt;0,$K$2,"")))))))</f>
        <v/>
      </c>
      <c r="L409" s="378"/>
    </row>
    <row r="410" spans="1:26" ht="18.75" hidden="1" customHeight="1">
      <c r="A410" s="32">
        <v>240</v>
      </c>
      <c r="B410" s="203"/>
      <c r="C410" s="81">
        <v>6905</v>
      </c>
      <c r="D410" s="280" t="s">
        <v>194</v>
      </c>
      <c r="E410" s="169"/>
      <c r="F410" s="78">
        <f>G410+H410+I410+J410</f>
        <v>0</v>
      </c>
      <c r="G410" s="126">
        <v>0</v>
      </c>
      <c r="H410" s="132">
        <v>0</v>
      </c>
      <c r="I410" s="132">
        <v>0</v>
      </c>
      <c r="J410" s="168"/>
      <c r="K410" s="3" t="str">
        <f>(IF($E410&lt;&gt;0,$K$2,IF($F410&lt;&gt;0,$K$2,IF($G410&lt;&gt;0,$K$2,IF($H410&lt;&gt;0,$K$2,IF($I410&lt;&gt;0,$K$2,IF($J410&lt;&gt;0,$K$2,"")))))))</f>
        <v/>
      </c>
      <c r="L410" s="378"/>
      <c r="M410" s="82"/>
      <c r="N410" s="82"/>
      <c r="O410" s="82"/>
      <c r="P410" s="82"/>
      <c r="Q410" s="82"/>
      <c r="R410" s="82"/>
      <c r="S410" s="82"/>
      <c r="T410" s="82"/>
      <c r="U410" s="82"/>
      <c r="V410" s="82"/>
      <c r="W410" s="82"/>
      <c r="X410" s="82"/>
      <c r="Y410" s="82"/>
      <c r="Z410" s="82"/>
    </row>
    <row r="411" spans="1:26" ht="18.75" hidden="1" customHeight="1">
      <c r="A411" s="32">
        <v>240</v>
      </c>
      <c r="B411" s="203"/>
      <c r="C411" s="81">
        <v>6906</v>
      </c>
      <c r="D411" s="280" t="s">
        <v>193</v>
      </c>
      <c r="E411" s="169"/>
      <c r="F411" s="78">
        <f>G411+H411+I411+J411</f>
        <v>0</v>
      </c>
      <c r="G411" s="126">
        <v>0</v>
      </c>
      <c r="H411" s="132">
        <v>0</v>
      </c>
      <c r="I411" s="132">
        <v>0</v>
      </c>
      <c r="J411" s="168"/>
      <c r="K411" s="3" t="str">
        <f>(IF($E411&lt;&gt;0,$K$2,IF($F411&lt;&gt;0,$K$2,IF($G411&lt;&gt;0,$K$2,IF($H411&lt;&gt;0,$K$2,IF($I411&lt;&gt;0,$K$2,IF($J411&lt;&gt;0,$K$2,"")))))))</f>
        <v/>
      </c>
      <c r="L411" s="378"/>
    </row>
    <row r="412" spans="1:26" ht="18.75" hidden="1" customHeight="1">
      <c r="A412" s="32">
        <v>245</v>
      </c>
      <c r="B412" s="203"/>
      <c r="C412" s="81">
        <v>6907</v>
      </c>
      <c r="D412" s="280" t="s">
        <v>192</v>
      </c>
      <c r="E412" s="169"/>
      <c r="F412" s="78">
        <f>G412+H412+I412+J412</f>
        <v>0</v>
      </c>
      <c r="G412" s="126">
        <v>0</v>
      </c>
      <c r="H412" s="132">
        <v>0</v>
      </c>
      <c r="I412" s="132">
        <v>0</v>
      </c>
      <c r="J412" s="168"/>
      <c r="K412" s="3" t="str">
        <f>(IF($E412&lt;&gt;0,$K$2,IF($F412&lt;&gt;0,$K$2,IF($G412&lt;&gt;0,$K$2,IF($H412&lt;&gt;0,$K$2,IF($I412&lt;&gt;0,$K$2,IF($J412&lt;&gt;0,$K$2,"")))))))</f>
        <v/>
      </c>
      <c r="L412" s="378"/>
    </row>
    <row r="413" spans="1:26" ht="18.75" hidden="1" customHeight="1">
      <c r="A413" s="32">
        <v>250</v>
      </c>
      <c r="B413" s="203"/>
      <c r="C413" s="81">
        <v>6908</v>
      </c>
      <c r="D413" s="280" t="s">
        <v>191</v>
      </c>
      <c r="E413" s="169"/>
      <c r="F413" s="78">
        <f>G413+H413+I413+J413</f>
        <v>0</v>
      </c>
      <c r="G413" s="126">
        <v>0</v>
      </c>
      <c r="H413" s="132">
        <v>0</v>
      </c>
      <c r="I413" s="132">
        <v>0</v>
      </c>
      <c r="J413" s="168"/>
      <c r="K413" s="3" t="str">
        <f>(IF($E413&lt;&gt;0,$K$2,IF($F413&lt;&gt;0,$K$2,IF($G413&lt;&gt;0,$K$2,IF($H413&lt;&gt;0,$K$2,IF($I413&lt;&gt;0,$K$2,IF($J413&lt;&gt;0,$K$2,"")))))))</f>
        <v/>
      </c>
      <c r="L413" s="378"/>
    </row>
    <row r="414" spans="1:26" ht="18.75" hidden="1" customHeight="1">
      <c r="A414" s="32">
        <v>255</v>
      </c>
      <c r="B414" s="203"/>
      <c r="C414" s="160">
        <v>6909</v>
      </c>
      <c r="D414" s="418" t="s">
        <v>190</v>
      </c>
      <c r="E414" s="103"/>
      <c r="F414" s="102">
        <f>G414+H414+I414+J414</f>
        <v>0</v>
      </c>
      <c r="G414" s="417">
        <v>0</v>
      </c>
      <c r="H414" s="100">
        <v>0</v>
      </c>
      <c r="I414" s="100">
        <v>0</v>
      </c>
      <c r="J414" s="156"/>
      <c r="K414" s="3" t="str">
        <f>(IF($E414&lt;&gt;0,$K$2,IF($F414&lt;&gt;0,$K$2,IF($G414&lt;&gt;0,$K$2,IF($H414&lt;&gt;0,$K$2,IF($I414&lt;&gt;0,$K$2,IF($J414&lt;&gt;0,$K$2,"")))))))</f>
        <v/>
      </c>
      <c r="L414" s="378"/>
    </row>
    <row r="415" spans="1:26" ht="20.25" customHeight="1" thickBot="1">
      <c r="A415" s="26">
        <v>260</v>
      </c>
      <c r="B415" s="416" t="s">
        <v>11</v>
      </c>
      <c r="C415" s="415" t="s">
        <v>10</v>
      </c>
      <c r="D415" s="414" t="s">
        <v>189</v>
      </c>
      <c r="E415" s="374">
        <f>SUM(E357,E371,E379,E384,E387,E392,E395,E398,E401,E402,E405,E408)</f>
        <v>0</v>
      </c>
      <c r="F415" s="374">
        <f>SUM(F357,F371,F379,F384,F387,F392,F395,F398,F401,F402,F405,F408)</f>
        <v>0</v>
      </c>
      <c r="G415" s="413">
        <f>SUM(G357,G371,G379,G384,G387,G392,G395,G398,G401,G402,G405,G408)</f>
        <v>0</v>
      </c>
      <c r="H415" s="412">
        <f>SUM(H357,H371,H379,H384,H387,H392,H395,H398,H401,H402,H405,H408)</f>
        <v>0</v>
      </c>
      <c r="I415" s="412">
        <f>SUM(I357,I371,I379,I384,I387,I392,I395,I398,I401,I402,I405,I408)</f>
        <v>0</v>
      </c>
      <c r="J415" s="411">
        <f>SUM(J357,J371,J379,J384,J387,J392,J395,J398,J401,J402,J405,J408)</f>
        <v>0</v>
      </c>
      <c r="K415" s="3">
        <v>1</v>
      </c>
      <c r="L415" s="367"/>
    </row>
    <row r="416" spans="1:26" ht="16.5" hidden="1" thickTop="1">
      <c r="A416" s="26">
        <v>261</v>
      </c>
      <c r="B416" s="410" t="s">
        <v>188</v>
      </c>
      <c r="C416" s="409"/>
      <c r="D416" s="408" t="s">
        <v>187</v>
      </c>
      <c r="E416" s="407"/>
      <c r="F416" s="406"/>
      <c r="G416" s="404"/>
      <c r="H416" s="405"/>
      <c r="I416" s="404"/>
      <c r="J416" s="403"/>
      <c r="K416" s="3" t="str">
        <f>(IF($E416&lt;&gt;0,$K$2,IF($F416&lt;&gt;0,$K$2,IF($G416&lt;&gt;0,$K$2,IF($H416&lt;&gt;0,$K$2,IF($I416&lt;&gt;0,$K$2,IF($J416&lt;&gt;0,$K$2,"")))))))</f>
        <v/>
      </c>
      <c r="L416" s="367"/>
    </row>
    <row r="417" spans="1:26" ht="16.5" hidden="1" thickTop="1">
      <c r="A417" s="26">
        <v>262</v>
      </c>
      <c r="B417" s="402"/>
      <c r="C417" s="401"/>
      <c r="D417" s="400"/>
      <c r="E417" s="399"/>
      <c r="F417" s="398"/>
      <c r="G417" s="396"/>
      <c r="H417" s="397"/>
      <c r="I417" s="396"/>
      <c r="J417" s="395"/>
      <c r="K417" s="3" t="str">
        <f>(IF($E417&lt;&gt;0,$K$2,IF($F417&lt;&gt;0,$K$2,IF($G417&lt;&gt;0,$K$2,IF($H417&lt;&gt;0,$K$2,IF($I417&lt;&gt;0,$K$2,IF($J417&lt;&gt;0,$K$2,"")))))))</f>
        <v/>
      </c>
      <c r="L417" s="394"/>
    </row>
    <row r="418" spans="1:26" s="82" customFormat="1" ht="18" hidden="1" customHeight="1">
      <c r="A418" s="98">
        <v>265</v>
      </c>
      <c r="B418" s="389">
        <v>7400</v>
      </c>
      <c r="C418" s="388" t="s">
        <v>186</v>
      </c>
      <c r="D418" s="387"/>
      <c r="E418" s="393"/>
      <c r="F418" s="385">
        <f>G418+H418+I418+J418</f>
        <v>0</v>
      </c>
      <c r="G418" s="392"/>
      <c r="H418" s="391"/>
      <c r="I418" s="391"/>
      <c r="J418" s="390"/>
      <c r="K418" s="3" t="str">
        <f>(IF($E418&lt;&gt;0,$K$2,IF($F418&lt;&gt;0,$K$2,IF($G418&lt;&gt;0,$K$2,IF($H418&lt;&gt;0,$K$2,IF($I418&lt;&gt;0,$K$2,IF($J418&lt;&gt;0,$K$2,"")))))))</f>
        <v/>
      </c>
      <c r="L418" s="378"/>
      <c r="M418" s="1"/>
      <c r="N418" s="1"/>
      <c r="O418" s="1"/>
      <c r="P418" s="1"/>
      <c r="Q418" s="1"/>
      <c r="R418" s="1"/>
      <c r="S418" s="1"/>
      <c r="T418" s="1"/>
      <c r="U418" s="1"/>
      <c r="V418" s="1"/>
      <c r="W418" s="1"/>
      <c r="X418" s="1"/>
      <c r="Y418" s="1"/>
      <c r="Z418" s="1"/>
    </row>
    <row r="419" spans="1:26" s="82" customFormat="1" ht="18" hidden="1" customHeight="1">
      <c r="A419" s="98">
        <v>275</v>
      </c>
      <c r="B419" s="389">
        <v>7500</v>
      </c>
      <c r="C419" s="388" t="s">
        <v>185</v>
      </c>
      <c r="D419" s="387"/>
      <c r="E419" s="393"/>
      <c r="F419" s="385">
        <f>G419+H419+I419+J419</f>
        <v>0</v>
      </c>
      <c r="G419" s="392"/>
      <c r="H419" s="391"/>
      <c r="I419" s="391"/>
      <c r="J419" s="390"/>
      <c r="K419" s="3" t="str">
        <f>(IF($E419&lt;&gt;0,$K$2,IF($F419&lt;&gt;0,$K$2,IF($G419&lt;&gt;0,$K$2,IF($H419&lt;&gt;0,$K$2,IF($I419&lt;&gt;0,$K$2,IF($J419&lt;&gt;0,$K$2,"")))))))</f>
        <v/>
      </c>
      <c r="L419" s="378"/>
      <c r="M419" s="1"/>
      <c r="N419" s="1"/>
      <c r="O419" s="1"/>
      <c r="P419" s="1"/>
      <c r="Q419" s="1"/>
      <c r="R419" s="1"/>
      <c r="S419" s="1"/>
      <c r="T419" s="1"/>
      <c r="U419" s="1"/>
      <c r="V419" s="1"/>
      <c r="W419" s="1"/>
      <c r="X419" s="1"/>
      <c r="Y419" s="1"/>
      <c r="Z419" s="1"/>
    </row>
    <row r="420" spans="1:26" s="82" customFormat="1" ht="18" hidden="1" customHeight="1">
      <c r="A420" s="189">
        <v>285</v>
      </c>
      <c r="B420" s="389">
        <v>7600</v>
      </c>
      <c r="C420" s="388" t="s">
        <v>184</v>
      </c>
      <c r="D420" s="387"/>
      <c r="E420" s="393"/>
      <c r="F420" s="385">
        <f>G420+H420+I420+J420</f>
        <v>0</v>
      </c>
      <c r="G420" s="392"/>
      <c r="H420" s="391"/>
      <c r="I420" s="391"/>
      <c r="J420" s="390"/>
      <c r="K420" s="3" t="str">
        <f>(IF($E420&lt;&gt;0,$K$2,IF($F420&lt;&gt;0,$K$2,IF($G420&lt;&gt;0,$K$2,IF($H420&lt;&gt;0,$K$2,IF($I420&lt;&gt;0,$K$2,IF($J420&lt;&gt;0,$K$2,"")))))))</f>
        <v/>
      </c>
      <c r="L420" s="378"/>
    </row>
    <row r="421" spans="1:26" s="82" customFormat="1" ht="18" hidden="1" customHeight="1">
      <c r="A421" s="189">
        <v>295</v>
      </c>
      <c r="B421" s="389">
        <v>7700</v>
      </c>
      <c r="C421" s="388" t="s">
        <v>183</v>
      </c>
      <c r="D421" s="387"/>
      <c r="E421" s="393"/>
      <c r="F421" s="385">
        <f>G421+H421+I421+J421</f>
        <v>0</v>
      </c>
      <c r="G421" s="392"/>
      <c r="H421" s="391"/>
      <c r="I421" s="391"/>
      <c r="J421" s="390"/>
      <c r="K421" s="3" t="str">
        <f>(IF($E421&lt;&gt;0,$K$2,IF($F421&lt;&gt;0,$K$2,IF($G421&lt;&gt;0,$K$2,IF($H421&lt;&gt;0,$K$2,IF($I421&lt;&gt;0,$K$2,IF($J421&lt;&gt;0,$K$2,"")))))))</f>
        <v/>
      </c>
      <c r="L421" s="378"/>
    </row>
    <row r="422" spans="1:26" s="82" customFormat="1" ht="18.75" hidden="1" customHeight="1">
      <c r="A422" s="189">
        <v>215</v>
      </c>
      <c r="B422" s="389">
        <v>7800</v>
      </c>
      <c r="C422" s="388" t="s">
        <v>182</v>
      </c>
      <c r="D422" s="387"/>
      <c r="E422" s="386">
        <f>+E423+E424</f>
        <v>0</v>
      </c>
      <c r="F422" s="385">
        <f>+F423+F424</f>
        <v>0</v>
      </c>
      <c r="G422" s="384">
        <f>+G423+G424</f>
        <v>0</v>
      </c>
      <c r="H422" s="383">
        <f>+H423+H424</f>
        <v>0</v>
      </c>
      <c r="I422" s="382">
        <f>+I423+I424</f>
        <v>0</v>
      </c>
      <c r="J422" s="381">
        <f>+J423+J424</f>
        <v>0</v>
      </c>
      <c r="K422" s="3" t="str">
        <f>(IF($E422&lt;&gt;0,$K$2,IF($F422&lt;&gt;0,$K$2,IF($G422&lt;&gt;0,$K$2,IF($H422&lt;&gt;0,$K$2,IF($I422&lt;&gt;0,$K$2,IF($J422&lt;&gt;0,$K$2,"")))))))</f>
        <v/>
      </c>
      <c r="L422" s="378"/>
    </row>
    <row r="423" spans="1:26" ht="18" hidden="1" customHeight="1">
      <c r="A423" s="380">
        <v>220</v>
      </c>
      <c r="B423" s="131"/>
      <c r="C423" s="89">
        <v>7833</v>
      </c>
      <c r="D423" s="188" t="s">
        <v>181</v>
      </c>
      <c r="E423" s="121"/>
      <c r="F423" s="86">
        <f>G423+H423+I423+J423</f>
        <v>0</v>
      </c>
      <c r="G423" s="85"/>
      <c r="H423" s="84"/>
      <c r="I423" s="84"/>
      <c r="J423" s="184"/>
      <c r="K423" s="3" t="str">
        <f>(IF($E423&lt;&gt;0,$K$2,IF($F423&lt;&gt;0,$K$2,IF($G423&lt;&gt;0,$K$2,IF($H423&lt;&gt;0,$K$2,IF($I423&lt;&gt;0,$K$2,IF($J423&lt;&gt;0,$K$2,"")))))))</f>
        <v/>
      </c>
      <c r="L423" s="378"/>
      <c r="M423" s="82"/>
      <c r="N423" s="82"/>
      <c r="O423" s="82"/>
      <c r="P423" s="82"/>
      <c r="Q423" s="82"/>
      <c r="R423" s="82"/>
      <c r="S423" s="82"/>
      <c r="T423" s="82"/>
      <c r="U423" s="82"/>
      <c r="V423" s="82"/>
      <c r="W423" s="82"/>
      <c r="X423" s="82"/>
      <c r="Y423" s="82"/>
      <c r="Z423" s="82"/>
    </row>
    <row r="424" spans="1:26" ht="16.5" hidden="1" thickTop="1">
      <c r="A424" s="32">
        <v>225</v>
      </c>
      <c r="B424" s="131"/>
      <c r="C424" s="73">
        <v>7888</v>
      </c>
      <c r="D424" s="379" t="s">
        <v>180</v>
      </c>
      <c r="E424" s="226"/>
      <c r="F424" s="70">
        <f>G424+H424+I424+J424</f>
        <v>0</v>
      </c>
      <c r="G424" s="101"/>
      <c r="H424" s="157"/>
      <c r="I424" s="157"/>
      <c r="J424" s="156"/>
      <c r="K424" s="3" t="str">
        <f>(IF($E424&lt;&gt;0,$K$2,IF($F424&lt;&gt;0,$K$2,IF($G424&lt;&gt;0,$K$2,IF($H424&lt;&gt;0,$K$2,IF($I424&lt;&gt;0,$K$2,IF($J424&lt;&gt;0,$K$2,"")))))))</f>
        <v/>
      </c>
      <c r="L424" s="378"/>
      <c r="M424" s="82"/>
      <c r="N424" s="82"/>
      <c r="O424" s="82"/>
      <c r="P424" s="82"/>
      <c r="Q424" s="82"/>
      <c r="R424" s="82"/>
      <c r="S424" s="82"/>
      <c r="T424" s="82"/>
      <c r="U424" s="82"/>
      <c r="V424" s="82"/>
      <c r="W424" s="82"/>
      <c r="X424" s="82"/>
      <c r="Y424" s="82"/>
      <c r="Z424" s="82"/>
    </row>
    <row r="425" spans="1:26" ht="20.25" customHeight="1" thickTop="1" thickBot="1">
      <c r="A425" s="32">
        <v>315</v>
      </c>
      <c r="B425" s="377" t="s">
        <v>11</v>
      </c>
      <c r="C425" s="376" t="s">
        <v>10</v>
      </c>
      <c r="D425" s="375" t="s">
        <v>179</v>
      </c>
      <c r="E425" s="374">
        <f>SUM(E418,E419,E420,E421,E422)</f>
        <v>0</v>
      </c>
      <c r="F425" s="374">
        <f>SUM(F418,F419,F420,F421,F422)</f>
        <v>0</v>
      </c>
      <c r="G425" s="373">
        <f>SUM(G418,G419,G420,G421,G422)</f>
        <v>0</v>
      </c>
      <c r="H425" s="372">
        <f>SUM(H418,H419,H420,H421,H422)</f>
        <v>0</v>
      </c>
      <c r="I425" s="372">
        <f>SUM(I418,I419,I420,I421,I422)</f>
        <v>0</v>
      </c>
      <c r="J425" s="371">
        <f>SUM(J418,J419,J420,J421,J422)</f>
        <v>0</v>
      </c>
      <c r="K425" s="3">
        <v>1</v>
      </c>
      <c r="L425" s="367"/>
    </row>
    <row r="426" spans="1:26" ht="15" customHeight="1" thickTop="1">
      <c r="A426" s="32"/>
      <c r="B426" s="18"/>
      <c r="C426" s="18"/>
      <c r="D426" s="41"/>
      <c r="E426" s="18"/>
      <c r="F426" s="18"/>
      <c r="G426" s="18"/>
      <c r="H426" s="18"/>
      <c r="I426" s="18"/>
      <c r="J426" s="18"/>
      <c r="K426" s="3">
        <v>1</v>
      </c>
      <c r="L426" s="367"/>
    </row>
    <row r="427" spans="1:26">
      <c r="A427" s="32"/>
      <c r="B427" s="370"/>
      <c r="C427" s="370"/>
      <c r="D427" s="369"/>
      <c r="E427" s="368"/>
      <c r="F427" s="368"/>
      <c r="G427" s="368"/>
      <c r="H427" s="368"/>
      <c r="I427" s="368"/>
      <c r="J427" s="368"/>
      <c r="K427" s="3">
        <v>1</v>
      </c>
      <c r="L427" s="367"/>
    </row>
    <row r="428" spans="1:26">
      <c r="A428" s="32"/>
      <c r="B428" s="18"/>
      <c r="C428" s="19"/>
      <c r="D428" s="311"/>
      <c r="E428" s="310"/>
      <c r="F428" s="310"/>
      <c r="G428" s="310"/>
      <c r="H428" s="310"/>
      <c r="I428" s="310"/>
      <c r="J428" s="310"/>
      <c r="K428" s="3">
        <v>1</v>
      </c>
      <c r="L428" s="9"/>
    </row>
    <row r="429" spans="1:26" ht="21" customHeight="1">
      <c r="A429" s="32"/>
      <c r="B429" s="366" t="str">
        <f>$B$7</f>
        <v>ОТЧЕТНИ ДАННИ ПО ЕБК ЗА СМЕТКИТЕ ЗА ЧУЖДИ СРЕДСТВА</v>
      </c>
      <c r="C429" s="365"/>
      <c r="D429" s="365"/>
      <c r="E429" s="310"/>
      <c r="F429" s="310"/>
      <c r="G429" s="310"/>
      <c r="H429" s="310"/>
      <c r="I429" s="310"/>
      <c r="J429" s="312"/>
      <c r="K429" s="3">
        <v>1</v>
      </c>
      <c r="L429" s="9"/>
    </row>
    <row r="430" spans="1:26" ht="18.75" customHeight="1">
      <c r="A430" s="32"/>
      <c r="B430" s="18"/>
      <c r="C430" s="19"/>
      <c r="D430" s="311"/>
      <c r="E430" s="329" t="s">
        <v>171</v>
      </c>
      <c r="F430" s="329" t="s">
        <v>170</v>
      </c>
      <c r="G430" s="310"/>
      <c r="H430" s="310"/>
      <c r="I430" s="310"/>
      <c r="J430" s="310"/>
      <c r="K430" s="3">
        <v>1</v>
      </c>
      <c r="L430" s="9"/>
    </row>
    <row r="431" spans="1:26" ht="27" customHeight="1">
      <c r="A431" s="32"/>
      <c r="B431" s="328" t="str">
        <f>$B$9</f>
        <v>КОМИСИЯ ЗА ФИНАНСОВ НАДЗОР</v>
      </c>
      <c r="C431" s="327"/>
      <c r="D431" s="326"/>
      <c r="E431" s="325">
        <f>$E$9</f>
        <v>42736</v>
      </c>
      <c r="F431" s="324">
        <f>$F$9</f>
        <v>42947</v>
      </c>
      <c r="G431" s="310"/>
      <c r="H431" s="310"/>
      <c r="I431" s="310"/>
      <c r="J431" s="310"/>
      <c r="K431" s="3">
        <v>1</v>
      </c>
      <c r="L431" s="9"/>
    </row>
    <row r="432" spans="1:26">
      <c r="A432" s="32"/>
      <c r="B432" s="323" t="str">
        <f>$B$10</f>
        <v xml:space="preserve">                                                            (наименование на разпоредителя с бюджет)</v>
      </c>
      <c r="C432" s="18"/>
      <c r="D432" s="41"/>
      <c r="E432" s="310"/>
      <c r="F432" s="310"/>
      <c r="G432" s="310"/>
      <c r="H432" s="310"/>
      <c r="I432" s="310"/>
      <c r="J432" s="310"/>
      <c r="K432" s="3">
        <v>1</v>
      </c>
      <c r="L432" s="9"/>
    </row>
    <row r="433" spans="1:12" ht="5.25" customHeight="1">
      <c r="A433" s="32"/>
      <c r="B433" s="323"/>
      <c r="C433" s="18"/>
      <c r="D433" s="41"/>
      <c r="E433" s="317"/>
      <c r="F433" s="310"/>
      <c r="G433" s="310"/>
      <c r="H433" s="310"/>
      <c r="I433" s="310"/>
      <c r="J433" s="310"/>
      <c r="K433" s="3">
        <v>1</v>
      </c>
      <c r="L433" s="9"/>
    </row>
    <row r="434" spans="1:12" ht="27.75" customHeight="1">
      <c r="A434" s="32"/>
      <c r="B434" s="322" t="str">
        <f>$B$12</f>
        <v>Комисия за финансов надзор</v>
      </c>
      <c r="C434" s="321"/>
      <c r="D434" s="320"/>
      <c r="E434" s="319" t="s">
        <v>169</v>
      </c>
      <c r="F434" s="318" t="str">
        <f>$F$12</f>
        <v>4700</v>
      </c>
      <c r="G434" s="310"/>
      <c r="H434" s="310"/>
      <c r="I434" s="310"/>
      <c r="J434" s="310"/>
      <c r="K434" s="3">
        <v>1</v>
      </c>
      <c r="L434" s="9"/>
    </row>
    <row r="435" spans="1:12">
      <c r="A435" s="32"/>
      <c r="B435" s="364" t="str">
        <f>$B$13</f>
        <v xml:space="preserve">                                             (наименование на първостепенния разпоредител с бюджет)</v>
      </c>
      <c r="C435" s="46"/>
      <c r="D435" s="310"/>
      <c r="E435" s="317"/>
      <c r="F435" s="310"/>
      <c r="G435" s="310"/>
      <c r="H435" s="310"/>
      <c r="I435" s="310"/>
      <c r="J435" s="310"/>
      <c r="K435" s="3">
        <v>1</v>
      </c>
      <c r="L435" s="9"/>
    </row>
    <row r="436" spans="1:12" ht="19.5">
      <c r="A436" s="32"/>
      <c r="B436" s="310"/>
      <c r="C436" s="310"/>
      <c r="D436" s="315" t="s">
        <v>168</v>
      </c>
      <c r="E436" s="314">
        <f>$E$15</f>
        <v>33</v>
      </c>
      <c r="F436" s="313" t="str">
        <f>+$F$15</f>
        <v>Чужди средства</v>
      </c>
      <c r="G436" s="310"/>
      <c r="H436" s="310"/>
      <c r="I436" s="310"/>
      <c r="J436" s="310"/>
      <c r="K436" s="3">
        <v>1</v>
      </c>
      <c r="L436" s="9"/>
    </row>
    <row r="437" spans="1:12" ht="21" customHeight="1">
      <c r="A437" s="32"/>
      <c r="B437" s="310"/>
      <c r="C437" s="310"/>
      <c r="D437" s="310"/>
      <c r="E437" s="310"/>
      <c r="F437" s="310"/>
      <c r="G437" s="310"/>
      <c r="H437" s="310"/>
      <c r="I437" s="310"/>
      <c r="J437" s="310"/>
      <c r="K437" s="3">
        <v>1</v>
      </c>
      <c r="L437" s="9"/>
    </row>
    <row r="438" spans="1:12" ht="22.5" customHeight="1" thickBot="1">
      <c r="A438" s="32"/>
      <c r="B438" s="363"/>
      <c r="C438" s="19"/>
      <c r="D438" s="362"/>
      <c r="E438" s="310"/>
      <c r="F438" s="309"/>
      <c r="G438" s="309"/>
      <c r="H438" s="309"/>
      <c r="I438" s="309"/>
      <c r="J438" s="308" t="s">
        <v>167</v>
      </c>
      <c r="K438" s="3">
        <v>1</v>
      </c>
      <c r="L438" s="9"/>
    </row>
    <row r="439" spans="1:12" ht="48" customHeight="1">
      <c r="A439" s="32"/>
      <c r="B439" s="361"/>
      <c r="C439" s="361"/>
      <c r="D439" s="360" t="s">
        <v>178</v>
      </c>
      <c r="E439" s="359" t="s">
        <v>177</v>
      </c>
      <c r="F439" s="358" t="s">
        <v>176</v>
      </c>
      <c r="G439" s="357" t="s">
        <v>159</v>
      </c>
      <c r="H439" s="356" t="s">
        <v>158</v>
      </c>
      <c r="I439" s="355" t="s">
        <v>157</v>
      </c>
      <c r="J439" s="354" t="s">
        <v>156</v>
      </c>
      <c r="K439" s="3">
        <v>1</v>
      </c>
      <c r="L439" s="9"/>
    </row>
    <row r="440" spans="1:12" ht="19.5" thickBot="1">
      <c r="A440" s="32"/>
      <c r="B440" s="353"/>
      <c r="C440" s="352"/>
      <c r="D440" s="351" t="s">
        <v>175</v>
      </c>
      <c r="E440" s="287" t="s">
        <v>154</v>
      </c>
      <c r="F440" s="350" t="s">
        <v>174</v>
      </c>
      <c r="G440" s="286" t="s">
        <v>152</v>
      </c>
      <c r="H440" s="285" t="s">
        <v>151</v>
      </c>
      <c r="I440" s="285" t="s">
        <v>150</v>
      </c>
      <c r="J440" s="284" t="s">
        <v>149</v>
      </c>
      <c r="K440" s="3">
        <v>1</v>
      </c>
      <c r="L440" s="9"/>
    </row>
    <row r="441" spans="1:12" ht="21" customHeight="1" thickTop="1">
      <c r="A441" s="32"/>
      <c r="B441" s="19"/>
      <c r="C441" s="349"/>
      <c r="D441" s="348" t="s">
        <v>173</v>
      </c>
      <c r="E441" s="347">
        <f>+E168-E301+E415+E425</f>
        <v>0</v>
      </c>
      <c r="F441" s="347">
        <f>+F168-F301+F415+F425</f>
        <v>0</v>
      </c>
      <c r="G441" s="346">
        <f>+G168-G301+G415+G425</f>
        <v>0</v>
      </c>
      <c r="H441" s="345">
        <f>+H168-H301+H415+H425</f>
        <v>0</v>
      </c>
      <c r="I441" s="345">
        <f>+I168-I301+I415+I425</f>
        <v>0</v>
      </c>
      <c r="J441" s="344">
        <f>+J168-J301+J415+J425</f>
        <v>0</v>
      </c>
      <c r="K441" s="3">
        <v>1</v>
      </c>
      <c r="L441" s="9"/>
    </row>
    <row r="442" spans="1:12" ht="16.5" thickBot="1">
      <c r="A442" s="32"/>
      <c r="B442" s="19"/>
      <c r="C442" s="40"/>
      <c r="D442" s="343" t="s">
        <v>172</v>
      </c>
      <c r="E442" s="342">
        <f>+E593</f>
        <v>0</v>
      </c>
      <c r="F442" s="342">
        <f>+F593</f>
        <v>0</v>
      </c>
      <c r="G442" s="341">
        <f>+G593</f>
        <v>0</v>
      </c>
      <c r="H442" s="340">
        <f>+H593</f>
        <v>0</v>
      </c>
      <c r="I442" s="340">
        <f>+I593</f>
        <v>0</v>
      </c>
      <c r="J442" s="339">
        <f>+J593</f>
        <v>0</v>
      </c>
      <c r="K442" s="3">
        <v>1</v>
      </c>
      <c r="L442" s="9"/>
    </row>
    <row r="443" spans="1:12" ht="18.75" customHeight="1" thickTop="1">
      <c r="A443" s="32"/>
      <c r="B443" s="19"/>
      <c r="C443" s="40"/>
      <c r="D443" s="50">
        <f>+IF(+SUM(E443:J443)=0,0,"Контрола: дефицит/излишък = финансиране с обратен знак (V. + VІ. = 0)")</f>
        <v>0</v>
      </c>
      <c r="E443" s="338">
        <f>+E594</f>
        <v>0</v>
      </c>
      <c r="F443" s="337">
        <f>+F594</f>
        <v>0</v>
      </c>
      <c r="G443" s="336">
        <f>+G594</f>
        <v>0</v>
      </c>
      <c r="H443" s="336">
        <f>+H594</f>
        <v>0</v>
      </c>
      <c r="I443" s="336">
        <f>+I594</f>
        <v>0</v>
      </c>
      <c r="J443" s="336">
        <f>+J594</f>
        <v>0</v>
      </c>
      <c r="K443" s="3">
        <v>1</v>
      </c>
      <c r="L443" s="9"/>
    </row>
    <row r="444" spans="1:12">
      <c r="A444" s="32"/>
      <c r="B444" s="335"/>
      <c r="C444" s="335"/>
      <c r="D444" s="334"/>
      <c r="E444" s="333"/>
      <c r="F444" s="333"/>
      <c r="G444" s="333"/>
      <c r="H444" s="333"/>
      <c r="I444" s="333"/>
      <c r="J444" s="333"/>
      <c r="K444" s="3">
        <v>1</v>
      </c>
      <c r="L444" s="9"/>
    </row>
    <row r="445" spans="1:12" ht="20.25" customHeight="1">
      <c r="A445" s="32"/>
      <c r="B445" s="332" t="str">
        <f>$B$7</f>
        <v>ОТЧЕТНИ ДАННИ ПО ЕБК ЗА СМЕТКИТЕ ЗА ЧУЖДИ СРЕДСТВА</v>
      </c>
      <c r="C445" s="331"/>
      <c r="D445" s="331"/>
      <c r="E445" s="310"/>
      <c r="F445" s="310"/>
      <c r="G445" s="310"/>
      <c r="H445" s="310"/>
      <c r="I445" s="310"/>
      <c r="J445" s="330"/>
      <c r="K445" s="3">
        <v>1</v>
      </c>
      <c r="L445" s="9"/>
    </row>
    <row r="446" spans="1:12" ht="18.75" customHeight="1">
      <c r="A446" s="32"/>
      <c r="B446" s="18"/>
      <c r="C446" s="19"/>
      <c r="D446" s="311"/>
      <c r="E446" s="329" t="s">
        <v>171</v>
      </c>
      <c r="F446" s="329" t="s">
        <v>170</v>
      </c>
      <c r="G446" s="310"/>
      <c r="H446" s="310"/>
      <c r="I446" s="310"/>
      <c r="J446" s="310"/>
      <c r="K446" s="3">
        <v>1</v>
      </c>
      <c r="L446" s="9"/>
    </row>
    <row r="447" spans="1:12" ht="27" customHeight="1">
      <c r="A447" s="32"/>
      <c r="B447" s="328" t="str">
        <f>$B$9</f>
        <v>КОМИСИЯ ЗА ФИНАНСОВ НАДЗОР</v>
      </c>
      <c r="C447" s="327"/>
      <c r="D447" s="326"/>
      <c r="E447" s="325">
        <f>$E$9</f>
        <v>42736</v>
      </c>
      <c r="F447" s="324">
        <f>$F$9</f>
        <v>42947</v>
      </c>
      <c r="G447" s="310"/>
      <c r="H447" s="310"/>
      <c r="I447" s="310"/>
      <c r="J447" s="310"/>
      <c r="K447" s="3">
        <v>1</v>
      </c>
      <c r="L447" s="9"/>
    </row>
    <row r="448" spans="1:12">
      <c r="A448" s="32"/>
      <c r="B448" s="323" t="str">
        <f>$B$10</f>
        <v xml:space="preserve">                                                            (наименование на разпоредителя с бюджет)</v>
      </c>
      <c r="C448" s="18"/>
      <c r="D448" s="41"/>
      <c r="E448" s="310"/>
      <c r="F448" s="310"/>
      <c r="G448" s="310"/>
      <c r="H448" s="310"/>
      <c r="I448" s="310"/>
      <c r="J448" s="310"/>
      <c r="K448" s="3">
        <v>1</v>
      </c>
      <c r="L448" s="9"/>
    </row>
    <row r="449" spans="1:26" ht="5.25" customHeight="1">
      <c r="A449" s="32"/>
      <c r="B449" s="323"/>
      <c r="C449" s="18"/>
      <c r="D449" s="41"/>
      <c r="E449" s="317"/>
      <c r="F449" s="310"/>
      <c r="G449" s="310"/>
      <c r="H449" s="310"/>
      <c r="I449" s="310"/>
      <c r="J449" s="310"/>
      <c r="K449" s="3">
        <v>1</v>
      </c>
      <c r="L449" s="9"/>
    </row>
    <row r="450" spans="1:26" ht="27" customHeight="1">
      <c r="A450" s="32"/>
      <c r="B450" s="322" t="str">
        <f>$B$12</f>
        <v>Комисия за финансов надзор</v>
      </c>
      <c r="C450" s="321"/>
      <c r="D450" s="320"/>
      <c r="E450" s="319" t="s">
        <v>169</v>
      </c>
      <c r="F450" s="318" t="str">
        <f>$F$12</f>
        <v>4700</v>
      </c>
      <c r="G450" s="310"/>
      <c r="H450" s="310"/>
      <c r="I450" s="310"/>
      <c r="J450" s="310"/>
      <c r="K450" s="3">
        <v>1</v>
      </c>
      <c r="L450" s="9"/>
    </row>
    <row r="451" spans="1:26">
      <c r="A451" s="32"/>
      <c r="B451" s="310"/>
      <c r="C451" s="46"/>
      <c r="D451" s="310"/>
      <c r="E451" s="317"/>
      <c r="F451" s="310"/>
      <c r="G451" s="310"/>
      <c r="H451" s="310"/>
      <c r="I451" s="310"/>
      <c r="J451" s="310"/>
      <c r="K451" s="3">
        <v>1</v>
      </c>
      <c r="L451" s="9"/>
    </row>
    <row r="452" spans="1:26" ht="19.5">
      <c r="A452" s="32"/>
      <c r="B452" s="316"/>
      <c r="C452" s="310"/>
      <c r="D452" s="315" t="s">
        <v>168</v>
      </c>
      <c r="E452" s="314">
        <f>$E$15</f>
        <v>33</v>
      </c>
      <c r="F452" s="313" t="str">
        <f>+$F$15</f>
        <v>Чужди средства</v>
      </c>
      <c r="G452" s="310"/>
      <c r="H452" s="312"/>
      <c r="I452" s="310"/>
      <c r="J452" s="312"/>
      <c r="K452" s="3">
        <v>1</v>
      </c>
      <c r="L452" s="9"/>
    </row>
    <row r="453" spans="1:26" ht="14.25" customHeight="1" thickBot="1">
      <c r="A453" s="32"/>
      <c r="B453" s="18"/>
      <c r="C453" s="19"/>
      <c r="D453" s="311"/>
      <c r="E453" s="310"/>
      <c r="F453" s="309"/>
      <c r="G453" s="309"/>
      <c r="H453" s="309"/>
      <c r="I453" s="309"/>
      <c r="J453" s="308" t="s">
        <v>167</v>
      </c>
      <c r="K453" s="3">
        <v>1</v>
      </c>
      <c r="L453" s="9"/>
    </row>
    <row r="454" spans="1:26" ht="22.5" customHeight="1">
      <c r="A454" s="32"/>
      <c r="B454" s="307" t="s">
        <v>166</v>
      </c>
      <c r="C454" s="306"/>
      <c r="D454" s="305"/>
      <c r="E454" s="304" t="s">
        <v>165</v>
      </c>
      <c r="F454" s="303" t="s">
        <v>164</v>
      </c>
      <c r="G454" s="301"/>
      <c r="H454" s="302"/>
      <c r="I454" s="301"/>
      <c r="J454" s="300"/>
      <c r="K454" s="3">
        <v>1</v>
      </c>
      <c r="L454" s="9"/>
    </row>
    <row r="455" spans="1:26" ht="60" customHeight="1">
      <c r="A455" s="32"/>
      <c r="B455" s="299" t="s">
        <v>163</v>
      </c>
      <c r="C455" s="298" t="s">
        <v>162</v>
      </c>
      <c r="D455" s="297" t="s">
        <v>161</v>
      </c>
      <c r="E455" s="296">
        <f>$C$3</f>
        <v>2017</v>
      </c>
      <c r="F455" s="295" t="s">
        <v>160</v>
      </c>
      <c r="G455" s="294" t="s">
        <v>159</v>
      </c>
      <c r="H455" s="293" t="s">
        <v>158</v>
      </c>
      <c r="I455" s="292" t="s">
        <v>157</v>
      </c>
      <c r="J455" s="291" t="s">
        <v>156</v>
      </c>
      <c r="K455" s="3">
        <v>1</v>
      </c>
      <c r="L455" s="9"/>
    </row>
    <row r="456" spans="1:26" ht="18.75">
      <c r="A456" s="32">
        <v>1</v>
      </c>
      <c r="B456" s="290"/>
      <c r="C456" s="289"/>
      <c r="D456" s="288" t="s">
        <v>155</v>
      </c>
      <c r="E456" s="287" t="s">
        <v>154</v>
      </c>
      <c r="F456" s="287" t="s">
        <v>153</v>
      </c>
      <c r="G456" s="286" t="s">
        <v>152</v>
      </c>
      <c r="H456" s="285" t="s">
        <v>151</v>
      </c>
      <c r="I456" s="285" t="s">
        <v>150</v>
      </c>
      <c r="J456" s="284" t="s">
        <v>149</v>
      </c>
      <c r="K456" s="3">
        <v>1</v>
      </c>
      <c r="L456" s="9"/>
    </row>
    <row r="457" spans="1:26" s="82" customFormat="1" ht="18.75" hidden="1" customHeight="1">
      <c r="A457" s="189">
        <v>5</v>
      </c>
      <c r="B457" s="97">
        <v>7000</v>
      </c>
      <c r="C457" s="274" t="s">
        <v>148</v>
      </c>
      <c r="D457" s="273"/>
      <c r="E457" s="94">
        <f>SUM(E458:E460)</f>
        <v>0</v>
      </c>
      <c r="F457" s="93">
        <f>SUM(F458:F460)</f>
        <v>0</v>
      </c>
      <c r="G457" s="283">
        <f>SUM(G458:G460)</f>
        <v>0</v>
      </c>
      <c r="H457" s="91">
        <f>SUM(H458:H460)</f>
        <v>0</v>
      </c>
      <c r="I457" s="282">
        <f>SUM(I458:I460)</f>
        <v>0</v>
      </c>
      <c r="J457" s="90">
        <f>SUM(J458:J460)</f>
        <v>0</v>
      </c>
      <c r="K457" s="3" t="str">
        <f>(IF($E457&lt;&gt;0,$K$2,IF($F457&lt;&gt;0,$K$2,IF($G457&lt;&gt;0,$K$2,IF($H457&lt;&gt;0,$K$2,IF($I457&lt;&gt;0,$K$2,IF($J457&lt;&gt;0,$K$2,"")))))))</f>
        <v/>
      </c>
      <c r="L457" s="58"/>
      <c r="M457" s="1"/>
      <c r="N457" s="1"/>
      <c r="O457" s="1"/>
      <c r="P457" s="1"/>
      <c r="Q457" s="1"/>
      <c r="R457" s="1"/>
      <c r="S457" s="1"/>
      <c r="T457" s="1"/>
      <c r="U457" s="1"/>
      <c r="V457" s="1"/>
      <c r="W457" s="1"/>
      <c r="X457" s="1"/>
      <c r="Y457" s="1"/>
      <c r="Z457" s="1"/>
    </row>
    <row r="458" spans="1:26" ht="18.75" hidden="1" customHeight="1">
      <c r="A458" s="32">
        <v>10</v>
      </c>
      <c r="B458" s="74"/>
      <c r="C458" s="89">
        <v>7001</v>
      </c>
      <c r="D458" s="281" t="s">
        <v>147</v>
      </c>
      <c r="E458" s="121"/>
      <c r="F458" s="86">
        <f>G458+H458+I458+J458</f>
        <v>0</v>
      </c>
      <c r="G458" s="85"/>
      <c r="H458" s="84"/>
      <c r="I458" s="84"/>
      <c r="J458" s="184"/>
      <c r="K458" s="3" t="str">
        <f>(IF($E458&lt;&gt;0,$K$2,IF($F458&lt;&gt;0,$K$2,IF($G458&lt;&gt;0,$K$2,IF($H458&lt;&gt;0,$K$2,IF($I458&lt;&gt;0,$K$2,IF($J458&lt;&gt;0,$K$2,"")))))))</f>
        <v/>
      </c>
      <c r="L458" s="58"/>
    </row>
    <row r="459" spans="1:26" ht="18.75" hidden="1" customHeight="1">
      <c r="A459" s="223">
        <v>20</v>
      </c>
      <c r="B459" s="74"/>
      <c r="C459" s="81">
        <v>7003</v>
      </c>
      <c r="D459" s="280" t="s">
        <v>146</v>
      </c>
      <c r="E459" s="136"/>
      <c r="F459" s="78">
        <f>G459+H459+I459+J459</f>
        <v>0</v>
      </c>
      <c r="G459" s="77"/>
      <c r="H459" s="76"/>
      <c r="I459" s="76"/>
      <c r="J459" s="168"/>
      <c r="K459" s="3" t="str">
        <f>(IF($E459&lt;&gt;0,$K$2,IF($F459&lt;&gt;0,$K$2,IF($G459&lt;&gt;0,$K$2,IF($H459&lt;&gt;0,$K$2,IF($I459&lt;&gt;0,$K$2,IF($J459&lt;&gt;0,$K$2,"")))))))</f>
        <v/>
      </c>
      <c r="L459" s="58"/>
      <c r="M459" s="82"/>
      <c r="N459" s="82"/>
      <c r="O459" s="82"/>
      <c r="P459" s="82"/>
      <c r="Q459" s="82"/>
      <c r="R459" s="82"/>
      <c r="S459" s="82"/>
      <c r="T459" s="82"/>
      <c r="U459" s="82"/>
      <c r="V459" s="82"/>
      <c r="W459" s="82"/>
      <c r="X459" s="82"/>
      <c r="Y459" s="82"/>
      <c r="Z459" s="82"/>
    </row>
    <row r="460" spans="1:26" ht="18.75" hidden="1" customHeight="1">
      <c r="A460" s="223">
        <v>25</v>
      </c>
      <c r="B460" s="74"/>
      <c r="C460" s="160">
        <v>7010</v>
      </c>
      <c r="D460" s="278" t="s">
        <v>145</v>
      </c>
      <c r="E460" s="103"/>
      <c r="F460" s="102">
        <f>G460+H460+I460+J460</f>
        <v>0</v>
      </c>
      <c r="G460" s="101"/>
      <c r="H460" s="157"/>
      <c r="I460" s="157"/>
      <c r="J460" s="156"/>
      <c r="K460" s="3" t="str">
        <f>(IF($E460&lt;&gt;0,$K$2,IF($F460&lt;&gt;0,$K$2,IF($G460&lt;&gt;0,$K$2,IF($H460&lt;&gt;0,$K$2,IF($I460&lt;&gt;0,$K$2,IF($J460&lt;&gt;0,$K$2,"")))))))</f>
        <v/>
      </c>
      <c r="L460" s="58"/>
    </row>
    <row r="461" spans="1:26" s="82" customFormat="1" ht="18.75" hidden="1" customHeight="1">
      <c r="A461" s="189">
        <v>30</v>
      </c>
      <c r="B461" s="97">
        <v>7100</v>
      </c>
      <c r="C461" s="277" t="s">
        <v>144</v>
      </c>
      <c r="D461" s="277"/>
      <c r="E461" s="94">
        <f>+E462+E463</f>
        <v>0</v>
      </c>
      <c r="F461" s="93">
        <f>+F462+F463</f>
        <v>0</v>
      </c>
      <c r="G461" s="92">
        <f>+G462+G463</f>
        <v>0</v>
      </c>
      <c r="H461" s="91">
        <f>+H462+H463</f>
        <v>0</v>
      </c>
      <c r="I461" s="91">
        <f>+I462+I463</f>
        <v>0</v>
      </c>
      <c r="J461" s="90">
        <f>+J462+J463</f>
        <v>0</v>
      </c>
      <c r="K461" s="3" t="str">
        <f>(IF($E461&lt;&gt;0,$K$2,IF($F461&lt;&gt;0,$K$2,IF($G461&lt;&gt;0,$K$2,IF($H461&lt;&gt;0,$K$2,IF($I461&lt;&gt;0,$K$2,IF($J461&lt;&gt;0,$K$2,"")))))))</f>
        <v/>
      </c>
      <c r="L461" s="58"/>
      <c r="M461" s="1"/>
      <c r="N461" s="1"/>
      <c r="O461" s="1"/>
      <c r="P461" s="1"/>
      <c r="Q461" s="1"/>
      <c r="R461" s="1"/>
      <c r="S461" s="1"/>
      <c r="T461" s="1"/>
      <c r="U461" s="1"/>
      <c r="V461" s="1"/>
      <c r="W461" s="1"/>
      <c r="X461" s="1"/>
      <c r="Y461" s="1"/>
      <c r="Z461" s="1"/>
    </row>
    <row r="462" spans="1:26" ht="18.75" hidden="1" customHeight="1">
      <c r="A462" s="32">
        <v>35</v>
      </c>
      <c r="B462" s="74"/>
      <c r="C462" s="89">
        <v>7101</v>
      </c>
      <c r="D462" s="279" t="s">
        <v>143</v>
      </c>
      <c r="E462" s="121"/>
      <c r="F462" s="86">
        <f>G462+H462+I462+J462</f>
        <v>0</v>
      </c>
      <c r="G462" s="85"/>
      <c r="H462" s="84"/>
      <c r="I462" s="84"/>
      <c r="J462" s="184"/>
      <c r="K462" s="3" t="str">
        <f>(IF($E462&lt;&gt;0,$K$2,IF($F462&lt;&gt;0,$K$2,IF($G462&lt;&gt;0,$K$2,IF($H462&lt;&gt;0,$K$2,IF($I462&lt;&gt;0,$K$2,IF($J462&lt;&gt;0,$K$2,"")))))))</f>
        <v/>
      </c>
      <c r="L462" s="58"/>
    </row>
    <row r="463" spans="1:26" ht="18.75" hidden="1" customHeight="1">
      <c r="A463" s="32">
        <v>40</v>
      </c>
      <c r="B463" s="74"/>
      <c r="C463" s="160">
        <v>7102</v>
      </c>
      <c r="D463" s="278" t="s">
        <v>142</v>
      </c>
      <c r="E463" s="103"/>
      <c r="F463" s="102">
        <f>G463+H463+I463+J463</f>
        <v>0</v>
      </c>
      <c r="G463" s="101"/>
      <c r="H463" s="157"/>
      <c r="I463" s="157"/>
      <c r="J463" s="156"/>
      <c r="K463" s="3" t="str">
        <f>(IF($E463&lt;&gt;0,$K$2,IF($F463&lt;&gt;0,$K$2,IF($G463&lt;&gt;0,$K$2,IF($H463&lt;&gt;0,$K$2,IF($I463&lt;&gt;0,$K$2,IF($J463&lt;&gt;0,$K$2,"")))))))</f>
        <v/>
      </c>
      <c r="L463" s="58"/>
      <c r="M463" s="82"/>
      <c r="N463" s="82"/>
      <c r="O463" s="82"/>
      <c r="P463" s="82"/>
      <c r="Q463" s="82"/>
      <c r="R463" s="82"/>
      <c r="S463" s="82"/>
      <c r="T463" s="82"/>
      <c r="U463" s="82"/>
      <c r="V463" s="82"/>
      <c r="W463" s="82"/>
      <c r="X463" s="82"/>
      <c r="Y463" s="82"/>
      <c r="Z463" s="82"/>
    </row>
    <row r="464" spans="1:26" s="82" customFormat="1" ht="18.75" hidden="1" customHeight="1">
      <c r="A464" s="189">
        <v>45</v>
      </c>
      <c r="B464" s="97">
        <v>7200</v>
      </c>
      <c r="C464" s="277" t="s">
        <v>141</v>
      </c>
      <c r="D464" s="277"/>
      <c r="E464" s="94">
        <f>+E465+E466</f>
        <v>0</v>
      </c>
      <c r="F464" s="93">
        <f>+F465+F466</f>
        <v>0</v>
      </c>
      <c r="G464" s="92">
        <f>+G465+G466</f>
        <v>0</v>
      </c>
      <c r="H464" s="91">
        <f>+H465+H466</f>
        <v>0</v>
      </c>
      <c r="I464" s="91">
        <f>+I465+I466</f>
        <v>0</v>
      </c>
      <c r="J464" s="90">
        <f>+J465+J466</f>
        <v>0</v>
      </c>
      <c r="K464" s="3" t="str">
        <f>(IF($E464&lt;&gt;0,$K$2,IF($F464&lt;&gt;0,$K$2,IF($G464&lt;&gt;0,$K$2,IF($H464&lt;&gt;0,$K$2,IF($I464&lt;&gt;0,$K$2,IF($J464&lt;&gt;0,$K$2,"")))))))</f>
        <v/>
      </c>
      <c r="L464" s="58"/>
      <c r="M464" s="1"/>
      <c r="N464" s="1"/>
      <c r="O464" s="1"/>
      <c r="P464" s="1"/>
      <c r="Q464" s="1"/>
      <c r="R464" s="1"/>
      <c r="S464" s="1"/>
      <c r="T464" s="1"/>
      <c r="U464" s="1"/>
      <c r="V464" s="1"/>
      <c r="W464" s="1"/>
      <c r="X464" s="1"/>
      <c r="Y464" s="1"/>
      <c r="Z464" s="1"/>
    </row>
    <row r="465" spans="1:245" ht="18.75" hidden="1" customHeight="1">
      <c r="A465" s="32">
        <v>50</v>
      </c>
      <c r="B465" s="74"/>
      <c r="C465" s="237">
        <v>7201</v>
      </c>
      <c r="D465" s="276" t="s">
        <v>140</v>
      </c>
      <c r="E465" s="235"/>
      <c r="F465" s="234">
        <f>G465+H465+I465+J465</f>
        <v>0</v>
      </c>
      <c r="G465" s="233"/>
      <c r="H465" s="232"/>
      <c r="I465" s="232"/>
      <c r="J465" s="231"/>
      <c r="K465" s="3" t="str">
        <f>(IF($E465&lt;&gt;0,$K$2,IF($F465&lt;&gt;0,$K$2,IF($G465&lt;&gt;0,$K$2,IF($H465&lt;&gt;0,$K$2,IF($I465&lt;&gt;0,$K$2,IF($J465&lt;&gt;0,$K$2,"")))))))</f>
        <v/>
      </c>
      <c r="L465" s="58"/>
    </row>
    <row r="466" spans="1:245" ht="18.75" hidden="1" customHeight="1">
      <c r="A466" s="32">
        <v>55</v>
      </c>
      <c r="B466" s="74"/>
      <c r="C466" s="73">
        <v>7202</v>
      </c>
      <c r="D466" s="275" t="s">
        <v>139</v>
      </c>
      <c r="E466" s="226"/>
      <c r="F466" s="70">
        <f>G466+H466+I466+J466</f>
        <v>0</v>
      </c>
      <c r="G466" s="69"/>
      <c r="H466" s="153"/>
      <c r="I466" s="153"/>
      <c r="J466" s="151"/>
      <c r="K466" s="3" t="str">
        <f>(IF($E466&lt;&gt;0,$K$2,IF($F466&lt;&gt;0,$K$2,IF($G466&lt;&gt;0,$K$2,IF($H466&lt;&gt;0,$K$2,IF($I466&lt;&gt;0,$K$2,IF($J466&lt;&gt;0,$K$2,"")))))))</f>
        <v/>
      </c>
      <c r="L466" s="58"/>
      <c r="M466" s="82"/>
      <c r="N466" s="82"/>
      <c r="O466" s="82"/>
      <c r="P466" s="82"/>
      <c r="Q466" s="82"/>
      <c r="R466" s="82"/>
      <c r="S466" s="82"/>
      <c r="T466" s="82"/>
      <c r="U466" s="82"/>
      <c r="V466" s="82"/>
      <c r="W466" s="82"/>
      <c r="X466" s="82"/>
      <c r="Y466" s="82"/>
      <c r="Z466" s="82"/>
    </row>
    <row r="467" spans="1:245" s="82" customFormat="1" ht="18.75" hidden="1" customHeight="1">
      <c r="A467" s="189">
        <v>60</v>
      </c>
      <c r="B467" s="97">
        <v>7300</v>
      </c>
      <c r="C467" s="274" t="s">
        <v>138</v>
      </c>
      <c r="D467" s="273"/>
      <c r="E467" s="94">
        <f>SUM(E468:E473)</f>
        <v>0</v>
      </c>
      <c r="F467" s="93">
        <f>SUM(F468:F473)</f>
        <v>0</v>
      </c>
      <c r="G467" s="92">
        <f>SUM(G468:G473)</f>
        <v>0</v>
      </c>
      <c r="H467" s="272">
        <f>SUM(H468:H473)</f>
        <v>0</v>
      </c>
      <c r="I467" s="91">
        <f>SUM(I468:I473)</f>
        <v>0</v>
      </c>
      <c r="J467" s="271">
        <f>SUM(J468:J473)</f>
        <v>0</v>
      </c>
      <c r="K467" s="3" t="str">
        <f>(IF($E467&lt;&gt;0,$K$2,IF($F467&lt;&gt;0,$K$2,IF($G467&lt;&gt;0,$K$2,IF($H467&lt;&gt;0,$K$2,IF($I467&lt;&gt;0,$K$2,IF($J467&lt;&gt;0,$K$2,"")))))))</f>
        <v/>
      </c>
      <c r="L467" s="58"/>
      <c r="M467" s="1"/>
      <c r="N467" s="1"/>
      <c r="O467" s="1"/>
      <c r="P467" s="1"/>
      <c r="Q467" s="1"/>
      <c r="R467" s="1"/>
      <c r="S467" s="1"/>
      <c r="T467" s="1"/>
      <c r="U467" s="1"/>
      <c r="V467" s="1"/>
      <c r="W467" s="1"/>
      <c r="X467" s="1"/>
      <c r="Y467" s="1"/>
      <c r="Z467" s="1"/>
    </row>
    <row r="468" spans="1:245" ht="18.75" hidden="1" customHeight="1">
      <c r="A468" s="32">
        <v>65</v>
      </c>
      <c r="B468" s="131"/>
      <c r="C468" s="237">
        <v>7320</v>
      </c>
      <c r="D468" s="270" t="s">
        <v>137</v>
      </c>
      <c r="E468" s="269"/>
      <c r="F468" s="234">
        <f>G468+H468+I468+J468</f>
        <v>0</v>
      </c>
      <c r="G468" s="233"/>
      <c r="H468" s="84"/>
      <c r="I468" s="84"/>
      <c r="J468" s="184"/>
      <c r="K468" s="3" t="str">
        <f>(IF($E468&lt;&gt;0,$K$2,IF($F468&lt;&gt;0,$K$2,IF($G468&lt;&gt;0,$K$2,IF($H468&lt;&gt;0,$K$2,IF($I468&lt;&gt;0,$K$2,IF($J468&lt;&gt;0,$K$2,"")))))))</f>
        <v/>
      </c>
      <c r="L468" s="58"/>
    </row>
    <row r="469" spans="1:245" ht="31.5" hidden="1">
      <c r="A469" s="32">
        <v>85</v>
      </c>
      <c r="B469" s="131"/>
      <c r="C469" s="73">
        <v>7369</v>
      </c>
      <c r="D469" s="268" t="s">
        <v>136</v>
      </c>
      <c r="E469" s="154"/>
      <c r="F469" s="70">
        <f>G469+H469+I469+J469</f>
        <v>0</v>
      </c>
      <c r="G469" s="69"/>
      <c r="H469" s="133"/>
      <c r="I469" s="133"/>
      <c r="J469" s="164"/>
      <c r="K469" s="3" t="str">
        <f>(IF($E469&lt;&gt;0,$K$2,IF($F469&lt;&gt;0,$K$2,IF($G469&lt;&gt;0,$K$2,IF($H469&lt;&gt;0,$K$2,IF($I469&lt;&gt;0,$K$2,IF($J469&lt;&gt;0,$K$2,"")))))))</f>
        <v/>
      </c>
      <c r="L469" s="58"/>
      <c r="M469" s="82"/>
      <c r="N469" s="82"/>
      <c r="O469" s="82"/>
      <c r="P469" s="82"/>
      <c r="Q469" s="82"/>
      <c r="R469" s="82"/>
      <c r="S469" s="82"/>
      <c r="T469" s="82"/>
      <c r="U469" s="82"/>
      <c r="V469" s="82"/>
      <c r="W469" s="82"/>
      <c r="X469" s="82"/>
      <c r="Y469" s="82"/>
      <c r="Z469" s="82"/>
    </row>
    <row r="470" spans="1:245" ht="31.5" hidden="1">
      <c r="A470" s="32">
        <v>90</v>
      </c>
      <c r="B470" s="131"/>
      <c r="C470" s="150">
        <v>7370</v>
      </c>
      <c r="D470" s="267" t="s">
        <v>135</v>
      </c>
      <c r="E470" s="148"/>
      <c r="F470" s="147">
        <f>G470+H470+I470+J470</f>
        <v>0</v>
      </c>
      <c r="G470" s="239"/>
      <c r="H470" s="146"/>
      <c r="I470" s="146"/>
      <c r="J470" s="238"/>
      <c r="K470" s="3" t="str">
        <f>(IF($E470&lt;&gt;0,$K$2,IF($F470&lt;&gt;0,$K$2,IF($G470&lt;&gt;0,$K$2,IF($H470&lt;&gt;0,$K$2,IF($I470&lt;&gt;0,$K$2,IF($J470&lt;&gt;0,$K$2,"")))))))</f>
        <v/>
      </c>
      <c r="L470" s="58"/>
    </row>
    <row r="471" spans="1:245" ht="18.75" hidden="1" customHeight="1">
      <c r="A471" s="32">
        <v>95</v>
      </c>
      <c r="B471" s="131"/>
      <c r="C471" s="237">
        <v>7391</v>
      </c>
      <c r="D471" s="236" t="s">
        <v>134</v>
      </c>
      <c r="E471" s="235"/>
      <c r="F471" s="234">
        <f>G471+H471+I471+J471</f>
        <v>0</v>
      </c>
      <c r="G471" s="233"/>
      <c r="H471" s="140"/>
      <c r="I471" s="140"/>
      <c r="J471" s="161"/>
      <c r="K471" s="3" t="str">
        <f>(IF($E471&lt;&gt;0,$K$2,IF($F471&lt;&gt;0,$K$2,IF($G471&lt;&gt;0,$K$2,IF($H471&lt;&gt;0,$K$2,IF($I471&lt;&gt;0,$K$2,IF($J471&lt;&gt;0,$K$2,"")))))))</f>
        <v/>
      </c>
      <c r="L471" s="58"/>
    </row>
    <row r="472" spans="1:245" ht="18.75" hidden="1" customHeight="1">
      <c r="A472" s="32">
        <v>100</v>
      </c>
      <c r="B472" s="131"/>
      <c r="C472" s="81">
        <v>7392</v>
      </c>
      <c r="D472" s="155" t="s">
        <v>133</v>
      </c>
      <c r="E472" s="136"/>
      <c r="F472" s="78">
        <f>G472+H472+I472+J472</f>
        <v>0</v>
      </c>
      <c r="G472" s="77"/>
      <c r="H472" s="76"/>
      <c r="I472" s="76"/>
      <c r="J472" s="168"/>
      <c r="K472" s="3" t="str">
        <f>(IF($E472&lt;&gt;0,$K$2,IF($F472&lt;&gt;0,$K$2,IF($G472&lt;&gt;0,$K$2,IF($H472&lt;&gt;0,$K$2,IF($I472&lt;&gt;0,$K$2,IF($J472&lt;&gt;0,$K$2,"")))))))</f>
        <v/>
      </c>
      <c r="L472" s="58"/>
    </row>
    <row r="473" spans="1:245" ht="18.75" hidden="1" customHeight="1">
      <c r="A473" s="32">
        <v>105</v>
      </c>
      <c r="B473" s="131"/>
      <c r="C473" s="73">
        <v>7393</v>
      </c>
      <c r="D473" s="72" t="s">
        <v>132</v>
      </c>
      <c r="E473" s="226"/>
      <c r="F473" s="70">
        <f>G473+H473+I473+J473</f>
        <v>0</v>
      </c>
      <c r="G473" s="69"/>
      <c r="H473" s="157"/>
      <c r="I473" s="157"/>
      <c r="J473" s="156"/>
      <c r="K473" s="3" t="str">
        <f>(IF($E473&lt;&gt;0,$K$2,IF($F473&lt;&gt;0,$K$2,IF($G473&lt;&gt;0,$K$2,IF($H473&lt;&gt;0,$K$2,IF($I473&lt;&gt;0,$K$2,IF($J473&lt;&gt;0,$K$2,"")))))))</f>
        <v/>
      </c>
      <c r="L473" s="58"/>
    </row>
    <row r="474" spans="1:245" s="254" customFormat="1" ht="18.75" hidden="1" customHeight="1">
      <c r="A474" s="266">
        <v>110</v>
      </c>
      <c r="B474" s="97">
        <v>7900</v>
      </c>
      <c r="C474" s="265" t="s">
        <v>131</v>
      </c>
      <c r="D474" s="264"/>
      <c r="E474" s="201">
        <f>+E475+E476</f>
        <v>0</v>
      </c>
      <c r="F474" s="263">
        <f>+F475+F476</f>
        <v>0</v>
      </c>
      <c r="G474" s="262">
        <f>+G475+G476</f>
        <v>0</v>
      </c>
      <c r="H474" s="261">
        <f>+H475+H476</f>
        <v>0</v>
      </c>
      <c r="I474" s="261">
        <f>+I475+I476</f>
        <v>0</v>
      </c>
      <c r="J474" s="260">
        <f>+J475+J476</f>
        <v>0</v>
      </c>
      <c r="K474" s="3" t="str">
        <f>(IF($E474&lt;&gt;0,$K$2,IF($F474&lt;&gt;0,$K$2,IF($G474&lt;&gt;0,$K$2,IF($H474&lt;&gt;0,$K$2,IF($I474&lt;&gt;0,$K$2,IF($J474&lt;&gt;0,$K$2,"")))))))</f>
        <v/>
      </c>
      <c r="L474" s="58"/>
      <c r="M474" s="1"/>
      <c r="N474" s="1"/>
      <c r="O474" s="1"/>
      <c r="P474" s="1"/>
      <c r="Q474" s="1"/>
      <c r="R474" s="1"/>
      <c r="S474" s="1"/>
      <c r="T474" s="1"/>
      <c r="U474" s="1"/>
      <c r="V474" s="1"/>
      <c r="W474" s="1"/>
      <c r="X474" s="1"/>
      <c r="Y474" s="1"/>
      <c r="Z474" s="1"/>
      <c r="AA474" s="259"/>
      <c r="AB474" s="249"/>
      <c r="AC474" s="249"/>
      <c r="AD474" s="258"/>
      <c r="AE474" s="249"/>
      <c r="AF474" s="249"/>
      <c r="AG474" s="258"/>
      <c r="AH474" s="255"/>
      <c r="AI474" s="255"/>
      <c r="AJ474" s="256"/>
      <c r="AK474" s="255"/>
      <c r="AL474" s="255"/>
      <c r="AM474" s="256"/>
      <c r="AN474" s="255"/>
      <c r="AO474" s="255"/>
      <c r="AP474" s="257"/>
      <c r="AQ474" s="255"/>
      <c r="AR474" s="255"/>
      <c r="AS474" s="256"/>
      <c r="AT474" s="255"/>
      <c r="AU474" s="255"/>
      <c r="AV474" s="256"/>
      <c r="AW474" s="255"/>
      <c r="AX474" s="256"/>
      <c r="AY474" s="257"/>
      <c r="AZ474" s="256"/>
      <c r="BA474" s="256"/>
      <c r="BB474" s="255"/>
      <c r="BC474" s="255"/>
      <c r="BD474" s="256"/>
      <c r="BE474" s="255"/>
      <c r="BG474" s="255"/>
    </row>
    <row r="475" spans="1:245" s="245" customFormat="1" ht="18.75" hidden="1" customHeight="1">
      <c r="A475" s="179">
        <v>115</v>
      </c>
      <c r="B475" s="131"/>
      <c r="C475" s="253">
        <v>7901</v>
      </c>
      <c r="D475" s="252" t="s">
        <v>130</v>
      </c>
      <c r="E475" s="235"/>
      <c r="F475" s="234">
        <f>G475+H475+I475+J475</f>
        <v>0</v>
      </c>
      <c r="G475" s="233"/>
      <c r="H475" s="84"/>
      <c r="I475" s="84"/>
      <c r="J475" s="184"/>
      <c r="K475" s="3" t="str">
        <f>(IF($E475&lt;&gt;0,$K$2,IF($F475&lt;&gt;0,$K$2,IF($G475&lt;&gt;0,$K$2,IF($H475&lt;&gt;0,$K$2,IF($I475&lt;&gt;0,$K$2,IF($J475&lt;&gt;0,$K$2,"")))))))</f>
        <v/>
      </c>
      <c r="L475" s="58"/>
      <c r="M475" s="1"/>
      <c r="N475" s="1"/>
      <c r="O475" s="1"/>
      <c r="P475" s="1"/>
      <c r="Q475" s="1"/>
      <c r="R475" s="1"/>
      <c r="S475" s="1"/>
      <c r="T475" s="1"/>
      <c r="U475" s="1"/>
      <c r="V475" s="1"/>
      <c r="W475" s="1"/>
      <c r="X475" s="1"/>
      <c r="Y475" s="1"/>
      <c r="Z475" s="1"/>
      <c r="AA475" s="247"/>
      <c r="AB475" s="247"/>
      <c r="AC475" s="248"/>
      <c r="AD475" s="247"/>
      <c r="AE475" s="247"/>
      <c r="AF475" s="248"/>
      <c r="AG475" s="247"/>
      <c r="AH475" s="247"/>
      <c r="AI475" s="248"/>
      <c r="AJ475" s="247"/>
      <c r="AK475" s="247"/>
      <c r="AL475" s="248"/>
      <c r="AM475" s="247"/>
      <c r="AN475" s="247"/>
      <c r="AO475" s="243"/>
      <c r="AP475" s="247"/>
      <c r="AQ475" s="247"/>
      <c r="AR475" s="248"/>
      <c r="AS475" s="247"/>
      <c r="AT475" s="247"/>
      <c r="AU475" s="248"/>
      <c r="AV475" s="247"/>
      <c r="AW475" s="248"/>
      <c r="AX475" s="243"/>
      <c r="AY475" s="248"/>
      <c r="AZ475" s="248"/>
      <c r="BA475" s="247"/>
      <c r="BB475" s="247"/>
      <c r="BC475" s="248"/>
      <c r="BD475" s="247"/>
      <c r="BE475" s="246"/>
      <c r="BF475" s="247"/>
      <c r="BG475" s="246"/>
      <c r="BH475" s="246"/>
      <c r="BI475" s="246"/>
      <c r="BJ475" s="246"/>
      <c r="BK475" s="246"/>
      <c r="BL475" s="246"/>
      <c r="BM475" s="246"/>
      <c r="BN475" s="246"/>
      <c r="BO475" s="246"/>
      <c r="BP475" s="246"/>
      <c r="BQ475" s="246"/>
      <c r="BR475" s="246"/>
      <c r="BS475" s="246"/>
      <c r="BT475" s="246"/>
      <c r="BU475" s="246"/>
      <c r="BV475" s="246"/>
      <c r="BW475" s="246"/>
      <c r="BX475" s="246"/>
      <c r="BY475" s="246"/>
      <c r="BZ475" s="246"/>
      <c r="CA475" s="246"/>
      <c r="CB475" s="246"/>
      <c r="CC475" s="246"/>
      <c r="CD475" s="246"/>
      <c r="CE475" s="246"/>
      <c r="CF475" s="246"/>
      <c r="CG475" s="246"/>
      <c r="CH475" s="246"/>
      <c r="CI475" s="246"/>
      <c r="CJ475" s="246"/>
      <c r="CK475" s="246"/>
      <c r="CL475" s="246"/>
      <c r="CM475" s="246"/>
      <c r="CN475" s="246"/>
      <c r="CO475" s="246"/>
      <c r="CP475" s="246"/>
      <c r="CQ475" s="246"/>
      <c r="CR475" s="246"/>
      <c r="CS475" s="246"/>
      <c r="CT475" s="246"/>
      <c r="CU475" s="246"/>
      <c r="CV475" s="246"/>
      <c r="CW475" s="246"/>
      <c r="CX475" s="246"/>
      <c r="CY475" s="246"/>
      <c r="CZ475" s="246"/>
      <c r="DA475" s="246"/>
      <c r="DB475" s="246"/>
      <c r="DC475" s="246"/>
      <c r="DD475" s="246"/>
      <c r="DE475" s="246"/>
      <c r="DF475" s="246"/>
      <c r="DG475" s="246"/>
      <c r="DH475" s="246"/>
      <c r="DI475" s="246"/>
      <c r="DJ475" s="246"/>
      <c r="DK475" s="246"/>
      <c r="DL475" s="246"/>
      <c r="DM475" s="246"/>
      <c r="DN475" s="246"/>
      <c r="DO475" s="246"/>
      <c r="DP475" s="246"/>
      <c r="DQ475" s="246"/>
      <c r="DR475" s="246"/>
      <c r="DS475" s="246"/>
      <c r="DT475" s="246"/>
      <c r="DU475" s="246"/>
      <c r="DV475" s="246"/>
      <c r="DW475" s="246"/>
      <c r="DX475" s="246"/>
      <c r="DY475" s="246"/>
      <c r="DZ475" s="246"/>
      <c r="EA475" s="246"/>
      <c r="EB475" s="246"/>
      <c r="EC475" s="246"/>
      <c r="ED475" s="246"/>
      <c r="EE475" s="246"/>
      <c r="EF475" s="246"/>
      <c r="EG475" s="246"/>
      <c r="EH475" s="246"/>
      <c r="EI475" s="246"/>
      <c r="EJ475" s="246"/>
      <c r="EK475" s="246"/>
      <c r="EL475" s="246"/>
      <c r="EM475" s="246"/>
      <c r="EN475" s="246"/>
      <c r="EO475" s="246"/>
      <c r="EP475" s="246"/>
      <c r="EQ475" s="246"/>
      <c r="ER475" s="246"/>
      <c r="ES475" s="246"/>
      <c r="ET475" s="246"/>
      <c r="EU475" s="246"/>
      <c r="EV475" s="246"/>
      <c r="EW475" s="246"/>
      <c r="EX475" s="246"/>
      <c r="EY475" s="246"/>
      <c r="EZ475" s="246"/>
      <c r="FA475" s="246"/>
      <c r="FB475" s="246"/>
      <c r="FC475" s="246"/>
      <c r="FD475" s="246"/>
      <c r="FE475" s="246"/>
      <c r="FF475" s="246"/>
      <c r="FG475" s="246"/>
      <c r="FH475" s="246"/>
      <c r="FI475" s="246"/>
      <c r="FJ475" s="246"/>
      <c r="FK475" s="246"/>
      <c r="FL475" s="246"/>
      <c r="FM475" s="246"/>
      <c r="FN475" s="246"/>
      <c r="FO475" s="246"/>
      <c r="FP475" s="246"/>
      <c r="FQ475" s="246"/>
      <c r="FR475" s="246"/>
      <c r="FS475" s="246"/>
      <c r="FT475" s="246"/>
      <c r="FU475" s="246"/>
      <c r="FV475" s="246"/>
      <c r="FW475" s="246"/>
      <c r="FX475" s="246"/>
      <c r="FY475" s="246"/>
      <c r="FZ475" s="246"/>
      <c r="GA475" s="246"/>
      <c r="GB475" s="246"/>
      <c r="GC475" s="246"/>
      <c r="GD475" s="246"/>
      <c r="GE475" s="246"/>
      <c r="GF475" s="246"/>
      <c r="GG475" s="246"/>
      <c r="GH475" s="246"/>
      <c r="GI475" s="246"/>
      <c r="GJ475" s="246"/>
      <c r="GK475" s="246"/>
      <c r="GL475" s="246"/>
      <c r="GM475" s="246"/>
      <c r="GN475" s="246"/>
      <c r="GO475" s="246"/>
      <c r="GP475" s="246"/>
      <c r="GQ475" s="246"/>
      <c r="GR475" s="246"/>
      <c r="GS475" s="246"/>
      <c r="GT475" s="246"/>
      <c r="GU475" s="246"/>
      <c r="GV475" s="246"/>
      <c r="GW475" s="246"/>
      <c r="GX475" s="246"/>
      <c r="GY475" s="246"/>
      <c r="GZ475" s="246"/>
      <c r="HA475" s="246"/>
      <c r="HB475" s="246"/>
      <c r="HC475" s="246"/>
      <c r="HD475" s="246"/>
      <c r="HE475" s="246"/>
      <c r="HF475" s="246"/>
      <c r="HG475" s="246"/>
      <c r="HH475" s="246"/>
      <c r="HI475" s="246"/>
      <c r="HJ475" s="246"/>
      <c r="HK475" s="246"/>
      <c r="HL475" s="246"/>
      <c r="HM475" s="246"/>
      <c r="HN475" s="246"/>
      <c r="HO475" s="246"/>
      <c r="HP475" s="246"/>
      <c r="HQ475" s="246"/>
      <c r="HR475" s="246"/>
      <c r="HS475" s="246"/>
      <c r="HT475" s="246"/>
      <c r="HU475" s="246"/>
      <c r="HV475" s="246"/>
      <c r="HW475" s="246"/>
      <c r="HX475" s="246"/>
      <c r="HY475" s="246"/>
      <c r="HZ475" s="246"/>
      <c r="IA475" s="246"/>
      <c r="IB475" s="246"/>
      <c r="IC475" s="246"/>
      <c r="ID475" s="246"/>
      <c r="IE475" s="246"/>
      <c r="IF475" s="246"/>
      <c r="IG475" s="246"/>
      <c r="IH475" s="246"/>
      <c r="II475" s="246"/>
      <c r="IJ475" s="246"/>
      <c r="IK475" s="246"/>
    </row>
    <row r="476" spans="1:245" s="245" customFormat="1" ht="18.75" hidden="1" customHeight="1">
      <c r="A476" s="179">
        <v>120</v>
      </c>
      <c r="B476" s="131"/>
      <c r="C476" s="251">
        <v>7902</v>
      </c>
      <c r="D476" s="250" t="s">
        <v>129</v>
      </c>
      <c r="E476" s="226"/>
      <c r="F476" s="70">
        <f>G476+H476+I476+J476</f>
        <v>0</v>
      </c>
      <c r="G476" s="69"/>
      <c r="H476" s="157"/>
      <c r="I476" s="157"/>
      <c r="J476" s="156"/>
      <c r="K476" s="3" t="str">
        <f>(IF($E476&lt;&gt;0,$K$2,IF($F476&lt;&gt;0,$K$2,IF($G476&lt;&gt;0,$K$2,IF($H476&lt;&gt;0,$K$2,IF($I476&lt;&gt;0,$K$2,IF($J476&lt;&gt;0,$K$2,"")))))))</f>
        <v/>
      </c>
      <c r="L476" s="58"/>
      <c r="M476" s="249"/>
      <c r="N476" s="249"/>
      <c r="O476" s="249"/>
      <c r="P476" s="249"/>
      <c r="Q476" s="249"/>
      <c r="R476" s="249"/>
      <c r="S476" s="249"/>
      <c r="T476" s="249"/>
      <c r="U476" s="249"/>
      <c r="V476" s="249"/>
      <c r="W476" s="249"/>
      <c r="X476" s="249"/>
      <c r="Y476" s="249"/>
      <c r="Z476" s="249"/>
      <c r="AA476" s="247"/>
      <c r="AB476" s="247"/>
      <c r="AC476" s="248"/>
      <c r="AD476" s="247"/>
      <c r="AE476" s="247"/>
      <c r="AF476" s="248"/>
      <c r="AG476" s="247"/>
      <c r="AH476" s="247"/>
      <c r="AI476" s="248"/>
      <c r="AJ476" s="247"/>
      <c r="AK476" s="247"/>
      <c r="AL476" s="248"/>
      <c r="AM476" s="247"/>
      <c r="AN476" s="247"/>
      <c r="AO476" s="243"/>
      <c r="AP476" s="247"/>
      <c r="AQ476" s="247"/>
      <c r="AR476" s="248"/>
      <c r="AS476" s="247"/>
      <c r="AT476" s="247"/>
      <c r="AU476" s="248"/>
      <c r="AV476" s="247"/>
      <c r="AW476" s="248"/>
      <c r="AX476" s="243"/>
      <c r="AY476" s="248"/>
      <c r="AZ476" s="248"/>
      <c r="BA476" s="247"/>
      <c r="BB476" s="247"/>
      <c r="BC476" s="248"/>
      <c r="BD476" s="247"/>
      <c r="BE476" s="246"/>
      <c r="BF476" s="247"/>
      <c r="BG476" s="246"/>
      <c r="BH476" s="246"/>
      <c r="BI476" s="246"/>
      <c r="BJ476" s="246"/>
      <c r="BK476" s="246"/>
      <c r="BL476" s="246"/>
      <c r="BM476" s="246"/>
      <c r="BN476" s="246"/>
      <c r="BO476" s="246"/>
      <c r="BP476" s="246"/>
      <c r="BQ476" s="246"/>
      <c r="BR476" s="246"/>
      <c r="BS476" s="246"/>
      <c r="BT476" s="246"/>
      <c r="BU476" s="246"/>
      <c r="BV476" s="246"/>
      <c r="BW476" s="246"/>
      <c r="BX476" s="246"/>
      <c r="BY476" s="246"/>
      <c r="BZ476" s="246"/>
      <c r="CA476" s="246"/>
      <c r="CB476" s="246"/>
      <c r="CC476" s="246"/>
      <c r="CD476" s="246"/>
      <c r="CE476" s="246"/>
      <c r="CF476" s="246"/>
      <c r="CG476" s="246"/>
      <c r="CH476" s="246"/>
      <c r="CI476" s="246"/>
      <c r="CJ476" s="246"/>
      <c r="CK476" s="246"/>
      <c r="CL476" s="246"/>
      <c r="CM476" s="246"/>
      <c r="CN476" s="246"/>
      <c r="CO476" s="246"/>
      <c r="CP476" s="246"/>
      <c r="CQ476" s="246"/>
      <c r="CR476" s="246"/>
      <c r="CS476" s="246"/>
      <c r="CT476" s="246"/>
      <c r="CU476" s="246"/>
      <c r="CV476" s="246"/>
      <c r="CW476" s="246"/>
      <c r="CX476" s="246"/>
      <c r="CY476" s="246"/>
      <c r="CZ476" s="246"/>
      <c r="DA476" s="246"/>
      <c r="DB476" s="246"/>
      <c r="DC476" s="246"/>
      <c r="DD476" s="246"/>
      <c r="DE476" s="246"/>
      <c r="DF476" s="246"/>
      <c r="DG476" s="246"/>
      <c r="DH476" s="246"/>
      <c r="DI476" s="246"/>
      <c r="DJ476" s="246"/>
      <c r="DK476" s="246"/>
      <c r="DL476" s="246"/>
      <c r="DM476" s="246"/>
      <c r="DN476" s="246"/>
      <c r="DO476" s="246"/>
      <c r="DP476" s="246"/>
      <c r="DQ476" s="246"/>
      <c r="DR476" s="246"/>
      <c r="DS476" s="246"/>
      <c r="DT476" s="246"/>
      <c r="DU476" s="246"/>
      <c r="DV476" s="246"/>
      <c r="DW476" s="246"/>
      <c r="DX476" s="246"/>
      <c r="DY476" s="246"/>
      <c r="DZ476" s="246"/>
      <c r="EA476" s="246"/>
      <c r="EB476" s="246"/>
      <c r="EC476" s="246"/>
      <c r="ED476" s="246"/>
      <c r="EE476" s="246"/>
      <c r="EF476" s="246"/>
      <c r="EG476" s="246"/>
      <c r="EH476" s="246"/>
      <c r="EI476" s="246"/>
      <c r="EJ476" s="246"/>
      <c r="EK476" s="246"/>
      <c r="EL476" s="246"/>
      <c r="EM476" s="246"/>
      <c r="EN476" s="246"/>
      <c r="EO476" s="246"/>
      <c r="EP476" s="246"/>
      <c r="EQ476" s="246"/>
      <c r="ER476" s="246"/>
      <c r="ES476" s="246"/>
      <c r="ET476" s="246"/>
      <c r="EU476" s="246"/>
      <c r="EV476" s="246"/>
      <c r="EW476" s="246"/>
      <c r="EX476" s="246"/>
      <c r="EY476" s="246"/>
      <c r="EZ476" s="246"/>
      <c r="FA476" s="246"/>
      <c r="FB476" s="246"/>
      <c r="FC476" s="246"/>
      <c r="FD476" s="246"/>
      <c r="FE476" s="246"/>
      <c r="FF476" s="246"/>
      <c r="FG476" s="246"/>
      <c r="FH476" s="246"/>
      <c r="FI476" s="246"/>
      <c r="FJ476" s="246"/>
      <c r="FK476" s="246"/>
      <c r="FL476" s="246"/>
      <c r="FM476" s="246"/>
      <c r="FN476" s="246"/>
      <c r="FO476" s="246"/>
      <c r="FP476" s="246"/>
      <c r="FQ476" s="246"/>
      <c r="FR476" s="246"/>
      <c r="FS476" s="246"/>
      <c r="FT476" s="246"/>
      <c r="FU476" s="246"/>
      <c r="FV476" s="246"/>
      <c r="FW476" s="246"/>
      <c r="FX476" s="246"/>
      <c r="FY476" s="246"/>
      <c r="FZ476" s="246"/>
      <c r="GA476" s="246"/>
      <c r="GB476" s="246"/>
      <c r="GC476" s="246"/>
      <c r="GD476" s="246"/>
      <c r="GE476" s="246"/>
      <c r="GF476" s="246"/>
      <c r="GG476" s="246"/>
      <c r="GH476" s="246"/>
      <c r="GI476" s="246"/>
      <c r="GJ476" s="246"/>
      <c r="GK476" s="246"/>
      <c r="GL476" s="246"/>
      <c r="GM476" s="246"/>
      <c r="GN476" s="246"/>
      <c r="GO476" s="246"/>
      <c r="GP476" s="246"/>
      <c r="GQ476" s="246"/>
      <c r="GR476" s="246"/>
      <c r="GS476" s="246"/>
      <c r="GT476" s="246"/>
      <c r="GU476" s="246"/>
      <c r="GV476" s="246"/>
      <c r="GW476" s="246"/>
      <c r="GX476" s="246"/>
      <c r="GY476" s="246"/>
      <c r="GZ476" s="246"/>
      <c r="HA476" s="246"/>
      <c r="HB476" s="246"/>
      <c r="HC476" s="246"/>
      <c r="HD476" s="246"/>
      <c r="HE476" s="246"/>
      <c r="HF476" s="246"/>
      <c r="HG476" s="246"/>
      <c r="HH476" s="246"/>
      <c r="HI476" s="246"/>
      <c r="HJ476" s="246"/>
      <c r="HK476" s="246"/>
      <c r="HL476" s="246"/>
      <c r="HM476" s="246"/>
      <c r="HN476" s="246"/>
      <c r="HO476" s="246"/>
      <c r="HP476" s="246"/>
      <c r="HQ476" s="246"/>
      <c r="HR476" s="246"/>
      <c r="HS476" s="246"/>
      <c r="HT476" s="246"/>
      <c r="HU476" s="246"/>
      <c r="HV476" s="246"/>
      <c r="HW476" s="246"/>
      <c r="HX476" s="246"/>
      <c r="HY476" s="246"/>
      <c r="HZ476" s="246"/>
      <c r="IA476" s="246"/>
      <c r="IB476" s="246"/>
      <c r="IC476" s="246"/>
      <c r="ID476" s="246"/>
      <c r="IE476" s="246"/>
      <c r="IF476" s="246"/>
      <c r="IG476" s="246"/>
      <c r="IH476" s="246"/>
      <c r="II476" s="246"/>
      <c r="IJ476" s="246"/>
      <c r="IK476" s="246"/>
    </row>
    <row r="477" spans="1:245" s="82" customFormat="1" ht="18.75" hidden="1" customHeight="1">
      <c r="A477" s="189">
        <v>125</v>
      </c>
      <c r="B477" s="97">
        <v>8000</v>
      </c>
      <c r="C477" s="186" t="s">
        <v>128</v>
      </c>
      <c r="D477" s="186"/>
      <c r="E477" s="94">
        <f>SUM(E478:E492)</f>
        <v>0</v>
      </c>
      <c r="F477" s="93">
        <f>SUM(F478:F492)</f>
        <v>0</v>
      </c>
      <c r="G477" s="92">
        <f>SUM(G478:G492)</f>
        <v>0</v>
      </c>
      <c r="H477" s="91">
        <f>SUM(H478:H492)</f>
        <v>0</v>
      </c>
      <c r="I477" s="91">
        <f>SUM(I478:I492)</f>
        <v>0</v>
      </c>
      <c r="J477" s="90">
        <f>SUM(J478:J492)</f>
        <v>0</v>
      </c>
      <c r="K477" s="3" t="str">
        <f>(IF($E477&lt;&gt;0,$K$2,IF($F477&lt;&gt;0,$K$2,IF($G477&lt;&gt;0,$K$2,IF($H477&lt;&gt;0,$K$2,IF($I477&lt;&gt;0,$K$2,IF($J477&lt;&gt;0,$K$2,"")))))))</f>
        <v/>
      </c>
      <c r="L477" s="58"/>
      <c r="M477" s="243"/>
      <c r="N477" s="243"/>
      <c r="O477" s="243"/>
      <c r="P477" s="243"/>
      <c r="Q477" s="243"/>
      <c r="R477" s="243"/>
      <c r="S477" s="243"/>
      <c r="T477" s="243"/>
      <c r="U477" s="243"/>
      <c r="V477" s="243"/>
      <c r="W477" s="243"/>
      <c r="X477" s="243"/>
      <c r="Y477" s="243"/>
      <c r="Z477" s="243"/>
    </row>
    <row r="478" spans="1:245" ht="18.75" hidden="1" customHeight="1">
      <c r="A478" s="32">
        <v>130</v>
      </c>
      <c r="B478" s="230"/>
      <c r="C478" s="237">
        <v>8011</v>
      </c>
      <c r="D478" s="244" t="s">
        <v>127</v>
      </c>
      <c r="E478" s="235"/>
      <c r="F478" s="234">
        <f>G478+H478+I478+J478</f>
        <v>0</v>
      </c>
      <c r="G478" s="233"/>
      <c r="H478" s="232"/>
      <c r="I478" s="232"/>
      <c r="J478" s="231"/>
      <c r="K478" s="3" t="str">
        <f>(IF($E478&lt;&gt;0,$K$2,IF($F478&lt;&gt;0,$K$2,IF($G478&lt;&gt;0,$K$2,IF($H478&lt;&gt;0,$K$2,IF($I478&lt;&gt;0,$K$2,IF($J478&lt;&gt;0,$K$2,"")))))))</f>
        <v/>
      </c>
      <c r="L478" s="58"/>
      <c r="M478" s="243"/>
      <c r="N478" s="243"/>
      <c r="O478" s="243"/>
      <c r="P478" s="243"/>
      <c r="Q478" s="243"/>
      <c r="R478" s="243"/>
      <c r="S478" s="243"/>
      <c r="T478" s="243"/>
      <c r="U478" s="243"/>
      <c r="V478" s="243"/>
      <c r="W478" s="243"/>
      <c r="X478" s="243"/>
      <c r="Y478" s="243"/>
      <c r="Z478" s="243"/>
    </row>
    <row r="479" spans="1:245" ht="18.75" hidden="1" customHeight="1">
      <c r="A479" s="32">
        <v>135</v>
      </c>
      <c r="B479" s="230"/>
      <c r="C479" s="81">
        <v>8012</v>
      </c>
      <c r="D479" s="80" t="s">
        <v>126</v>
      </c>
      <c r="E479" s="136"/>
      <c r="F479" s="78">
        <f>G479+H479+I479+J479</f>
        <v>0</v>
      </c>
      <c r="G479" s="77"/>
      <c r="H479" s="76"/>
      <c r="I479" s="76"/>
      <c r="J479" s="168"/>
      <c r="K479" s="3" t="str">
        <f>(IF($E479&lt;&gt;0,$K$2,IF($F479&lt;&gt;0,$K$2,IF($G479&lt;&gt;0,$K$2,IF($H479&lt;&gt;0,$K$2,IF($I479&lt;&gt;0,$K$2,IF($J479&lt;&gt;0,$K$2,"")))))))</f>
        <v/>
      </c>
      <c r="L479" s="58"/>
      <c r="M479" s="82"/>
      <c r="N479" s="82"/>
      <c r="O479" s="82"/>
      <c r="P479" s="82"/>
      <c r="Q479" s="82"/>
      <c r="R479" s="82"/>
      <c r="S479" s="82"/>
      <c r="T479" s="82"/>
      <c r="U479" s="82"/>
      <c r="V479" s="82"/>
      <c r="W479" s="82"/>
      <c r="X479" s="82"/>
      <c r="Y479" s="82"/>
      <c r="Z479" s="82"/>
    </row>
    <row r="480" spans="1:245" ht="18.75" hidden="1" customHeight="1">
      <c r="A480" s="32">
        <v>140</v>
      </c>
      <c r="B480" s="230"/>
      <c r="C480" s="81">
        <v>8017</v>
      </c>
      <c r="D480" s="80" t="s">
        <v>125</v>
      </c>
      <c r="E480" s="136"/>
      <c r="F480" s="78">
        <f>G480+H480+I480+J480</f>
        <v>0</v>
      </c>
      <c r="G480" s="77"/>
      <c r="H480" s="76"/>
      <c r="I480" s="76"/>
      <c r="J480" s="168"/>
      <c r="K480" s="3" t="str">
        <f>(IF($E480&lt;&gt;0,$K$2,IF($F480&lt;&gt;0,$K$2,IF($G480&lt;&gt;0,$K$2,IF($H480&lt;&gt;0,$K$2,IF($I480&lt;&gt;0,$K$2,IF($J480&lt;&gt;0,$K$2,"")))))))</f>
        <v/>
      </c>
      <c r="L480" s="58"/>
    </row>
    <row r="481" spans="1:26" ht="18.75" hidden="1" customHeight="1">
      <c r="A481" s="32">
        <v>145</v>
      </c>
      <c r="B481" s="230"/>
      <c r="C481" s="73">
        <v>8018</v>
      </c>
      <c r="D481" s="72" t="s">
        <v>124</v>
      </c>
      <c r="E481" s="226"/>
      <c r="F481" s="70">
        <f>G481+H481+I481+J481</f>
        <v>0</v>
      </c>
      <c r="G481" s="69"/>
      <c r="H481" s="133"/>
      <c r="I481" s="133"/>
      <c r="J481" s="164"/>
      <c r="K481" s="3" t="str">
        <f>(IF($E481&lt;&gt;0,$K$2,IF($F481&lt;&gt;0,$K$2,IF($G481&lt;&gt;0,$K$2,IF($H481&lt;&gt;0,$K$2,IF($I481&lt;&gt;0,$K$2,IF($J481&lt;&gt;0,$K$2,"")))))))</f>
        <v/>
      </c>
      <c r="L481" s="58"/>
    </row>
    <row r="482" spans="1:26" ht="18.75" hidden="1" customHeight="1">
      <c r="A482" s="32">
        <v>150</v>
      </c>
      <c r="B482" s="230"/>
      <c r="C482" s="114">
        <v>8031</v>
      </c>
      <c r="D482" s="215" t="s">
        <v>123</v>
      </c>
      <c r="E482" s="112"/>
      <c r="F482" s="111">
        <f>G482+H482+I482+J482</f>
        <v>0</v>
      </c>
      <c r="G482" s="110"/>
      <c r="H482" s="140"/>
      <c r="I482" s="140"/>
      <c r="J482" s="161"/>
      <c r="K482" s="3" t="str">
        <f>(IF($E482&lt;&gt;0,$K$2,IF($F482&lt;&gt;0,$K$2,IF($G482&lt;&gt;0,$K$2,IF($H482&lt;&gt;0,$K$2,IF($I482&lt;&gt;0,$K$2,IF($J482&lt;&gt;0,$K$2,"")))))))</f>
        <v/>
      </c>
      <c r="L482" s="58"/>
    </row>
    <row r="483" spans="1:26" ht="18.75" hidden="1" customHeight="1">
      <c r="A483" s="32">
        <v>155</v>
      </c>
      <c r="B483" s="230"/>
      <c r="C483" s="81">
        <v>8032</v>
      </c>
      <c r="D483" s="80" t="s">
        <v>122</v>
      </c>
      <c r="E483" s="136"/>
      <c r="F483" s="78">
        <f>G483+H483+I483+J483</f>
        <v>0</v>
      </c>
      <c r="G483" s="77"/>
      <c r="H483" s="76"/>
      <c r="I483" s="76"/>
      <c r="J483" s="168"/>
      <c r="K483" s="3" t="str">
        <f>(IF($E483&lt;&gt;0,$K$2,IF($F483&lt;&gt;0,$K$2,IF($G483&lt;&gt;0,$K$2,IF($H483&lt;&gt;0,$K$2,IF($I483&lt;&gt;0,$K$2,IF($J483&lt;&gt;0,$K$2,"")))))))</f>
        <v/>
      </c>
      <c r="L483" s="58"/>
    </row>
    <row r="484" spans="1:26" ht="18.75" hidden="1" customHeight="1">
      <c r="A484" s="32">
        <v>175</v>
      </c>
      <c r="B484" s="230"/>
      <c r="C484" s="81">
        <v>8037</v>
      </c>
      <c r="D484" s="80" t="s">
        <v>121</v>
      </c>
      <c r="E484" s="136"/>
      <c r="F484" s="78">
        <f>G484+H484+I484+J484</f>
        <v>0</v>
      </c>
      <c r="G484" s="77"/>
      <c r="H484" s="76"/>
      <c r="I484" s="76"/>
      <c r="J484" s="168"/>
      <c r="K484" s="3" t="str">
        <f>(IF($E484&lt;&gt;0,$K$2,IF($F484&lt;&gt;0,$K$2,IF($G484&lt;&gt;0,$K$2,IF($H484&lt;&gt;0,$K$2,IF($I484&lt;&gt;0,$K$2,IF($J484&lt;&gt;0,$K$2,"")))))))</f>
        <v/>
      </c>
      <c r="L484" s="58"/>
    </row>
    <row r="485" spans="1:26" ht="18.75" hidden="1" customHeight="1">
      <c r="A485" s="32">
        <v>180</v>
      </c>
      <c r="B485" s="230"/>
      <c r="C485" s="135">
        <v>8038</v>
      </c>
      <c r="D485" s="167" t="s">
        <v>120</v>
      </c>
      <c r="E485" s="117"/>
      <c r="F485" s="116">
        <f>G485+H485+I485+J485</f>
        <v>0</v>
      </c>
      <c r="G485" s="115"/>
      <c r="H485" s="133"/>
      <c r="I485" s="133"/>
      <c r="J485" s="164"/>
      <c r="K485" s="3" t="str">
        <f>(IF($E485&lt;&gt;0,$K$2,IF($F485&lt;&gt;0,$K$2,IF($G485&lt;&gt;0,$K$2,IF($H485&lt;&gt;0,$K$2,IF($I485&lt;&gt;0,$K$2,IF($J485&lt;&gt;0,$K$2,"")))))))</f>
        <v/>
      </c>
      <c r="L485" s="58"/>
    </row>
    <row r="486" spans="1:26" ht="18.75" hidden="1" customHeight="1">
      <c r="A486" s="32">
        <v>185</v>
      </c>
      <c r="B486" s="230"/>
      <c r="C486" s="114">
        <v>8051</v>
      </c>
      <c r="D486" s="141" t="s">
        <v>119</v>
      </c>
      <c r="E486" s="112"/>
      <c r="F486" s="111">
        <f>G486+H486+I486+J486</f>
        <v>0</v>
      </c>
      <c r="G486" s="110"/>
      <c r="H486" s="140"/>
      <c r="I486" s="140"/>
      <c r="J486" s="161"/>
      <c r="K486" s="3" t="str">
        <f>(IF($E486&lt;&gt;0,$K$2,IF($F486&lt;&gt;0,$K$2,IF($G486&lt;&gt;0,$K$2,IF($H486&lt;&gt;0,$K$2,IF($I486&lt;&gt;0,$K$2,IF($J486&lt;&gt;0,$K$2,"")))))))</f>
        <v/>
      </c>
      <c r="L486" s="58"/>
    </row>
    <row r="487" spans="1:26" ht="18.75" hidden="1" customHeight="1">
      <c r="A487" s="32">
        <v>190</v>
      </c>
      <c r="B487" s="230"/>
      <c r="C487" s="81">
        <v>8052</v>
      </c>
      <c r="D487" s="242" t="s">
        <v>118</v>
      </c>
      <c r="E487" s="136"/>
      <c r="F487" s="78">
        <f>G487+H487+I487+J487</f>
        <v>0</v>
      </c>
      <c r="G487" s="77"/>
      <c r="H487" s="76"/>
      <c r="I487" s="76"/>
      <c r="J487" s="168"/>
      <c r="K487" s="3" t="str">
        <f>(IF($E487&lt;&gt;0,$K$2,IF($F487&lt;&gt;0,$K$2,IF($G487&lt;&gt;0,$K$2,IF($H487&lt;&gt;0,$K$2,IF($I487&lt;&gt;0,$K$2,IF($J487&lt;&gt;0,$K$2,"")))))))</f>
        <v/>
      </c>
      <c r="L487" s="58"/>
    </row>
    <row r="488" spans="1:26" ht="18.75" hidden="1" customHeight="1">
      <c r="A488" s="32">
        <v>195</v>
      </c>
      <c r="B488" s="230"/>
      <c r="C488" s="81">
        <v>8057</v>
      </c>
      <c r="D488" s="242" t="s">
        <v>117</v>
      </c>
      <c r="E488" s="136"/>
      <c r="F488" s="78">
        <f>G488+H488+I488+J488</f>
        <v>0</v>
      </c>
      <c r="G488" s="77"/>
      <c r="H488" s="76"/>
      <c r="I488" s="76"/>
      <c r="J488" s="168"/>
      <c r="K488" s="3" t="str">
        <f>(IF($E488&lt;&gt;0,$K$2,IF($F488&lt;&gt;0,$K$2,IF($G488&lt;&gt;0,$K$2,IF($H488&lt;&gt;0,$K$2,IF($I488&lt;&gt;0,$K$2,IF($J488&lt;&gt;0,$K$2,"")))))))</f>
        <v/>
      </c>
      <c r="L488" s="58"/>
    </row>
    <row r="489" spans="1:26" ht="18.75" hidden="1" customHeight="1">
      <c r="A489" s="32">
        <v>200</v>
      </c>
      <c r="B489" s="230"/>
      <c r="C489" s="135">
        <v>8058</v>
      </c>
      <c r="D489" s="241" t="s">
        <v>116</v>
      </c>
      <c r="E489" s="117"/>
      <c r="F489" s="116">
        <f>G489+H489+I489+J489</f>
        <v>0</v>
      </c>
      <c r="G489" s="115"/>
      <c r="H489" s="133"/>
      <c r="I489" s="133"/>
      <c r="J489" s="164"/>
      <c r="K489" s="3" t="str">
        <f>(IF($E489&lt;&gt;0,$K$2,IF($F489&lt;&gt;0,$K$2,IF($G489&lt;&gt;0,$K$2,IF($H489&lt;&gt;0,$K$2,IF($I489&lt;&gt;0,$K$2,IF($J489&lt;&gt;0,$K$2,"")))))))</f>
        <v/>
      </c>
      <c r="L489" s="58"/>
    </row>
    <row r="490" spans="1:26" ht="18.75" hidden="1" customHeight="1">
      <c r="A490" s="32">
        <v>205</v>
      </c>
      <c r="B490" s="230"/>
      <c r="C490" s="150">
        <v>8080</v>
      </c>
      <c r="D490" s="149" t="s">
        <v>115</v>
      </c>
      <c r="E490" s="240"/>
      <c r="F490" s="147">
        <f>G490+H490+I490+J490</f>
        <v>0</v>
      </c>
      <c r="G490" s="239"/>
      <c r="H490" s="146"/>
      <c r="I490" s="146"/>
      <c r="J490" s="238"/>
      <c r="K490" s="3" t="str">
        <f>(IF($E490&lt;&gt;0,$K$2,IF($F490&lt;&gt;0,$K$2,IF($G490&lt;&gt;0,$K$2,IF($H490&lt;&gt;0,$K$2,IF($I490&lt;&gt;0,$K$2,IF($J490&lt;&gt;0,$K$2,"")))))))</f>
        <v/>
      </c>
      <c r="L490" s="58"/>
    </row>
    <row r="491" spans="1:26" ht="18.75" hidden="1" customHeight="1">
      <c r="A491" s="32">
        <v>210</v>
      </c>
      <c r="B491" s="230"/>
      <c r="C491" s="237">
        <v>8097</v>
      </c>
      <c r="D491" s="236" t="s">
        <v>114</v>
      </c>
      <c r="E491" s="235"/>
      <c r="F491" s="234">
        <f>G491+H491+I491+J491</f>
        <v>0</v>
      </c>
      <c r="G491" s="233"/>
      <c r="H491" s="232"/>
      <c r="I491" s="232"/>
      <c r="J491" s="231"/>
      <c r="K491" s="3" t="str">
        <f>(IF($E491&lt;&gt;0,$K$2,IF($F491&lt;&gt;0,$K$2,IF($G491&lt;&gt;0,$K$2,IF($H491&lt;&gt;0,$K$2,IF($I491&lt;&gt;0,$K$2,IF($J491&lt;&gt;0,$K$2,"")))))))</f>
        <v/>
      </c>
      <c r="L491" s="58"/>
    </row>
    <row r="492" spans="1:26" ht="18.75" hidden="1" customHeight="1">
      <c r="A492" s="32">
        <v>215</v>
      </c>
      <c r="B492" s="230"/>
      <c r="C492" s="160">
        <v>8098</v>
      </c>
      <c r="D492" s="190" t="s">
        <v>113</v>
      </c>
      <c r="E492" s="103"/>
      <c r="F492" s="102">
        <f>G492+H492+I492+J492</f>
        <v>0</v>
      </c>
      <c r="G492" s="101"/>
      <c r="H492" s="157"/>
      <c r="I492" s="157"/>
      <c r="J492" s="156"/>
      <c r="K492" s="3" t="str">
        <f>(IF($E492&lt;&gt;0,$K$2,IF($F492&lt;&gt;0,$K$2,IF($G492&lt;&gt;0,$K$2,IF($H492&lt;&gt;0,$K$2,IF($I492&lt;&gt;0,$K$2,IF($J492&lt;&gt;0,$K$2,"")))))))</f>
        <v/>
      </c>
      <c r="L492" s="58"/>
    </row>
    <row r="493" spans="1:26" s="82" customFormat="1" ht="18.75" hidden="1" customHeight="1">
      <c r="A493" s="189">
        <v>220</v>
      </c>
      <c r="B493" s="97">
        <v>8100</v>
      </c>
      <c r="C493" s="207" t="s">
        <v>112</v>
      </c>
      <c r="D493" s="229"/>
      <c r="E493" s="94">
        <f>SUM(E494:E497)</f>
        <v>0</v>
      </c>
      <c r="F493" s="93">
        <f>SUM(F494:F497)</f>
        <v>0</v>
      </c>
      <c r="G493" s="92">
        <f>SUM(G494:G497)</f>
        <v>0</v>
      </c>
      <c r="H493" s="91">
        <f>SUM(H494:H497)</f>
        <v>0</v>
      </c>
      <c r="I493" s="91">
        <f>SUM(I494:I497)</f>
        <v>0</v>
      </c>
      <c r="J493" s="90">
        <f>SUM(J494:J497)</f>
        <v>0</v>
      </c>
      <c r="K493" s="3" t="str">
        <f>(IF($E493&lt;&gt;0,$K$2,IF($F493&lt;&gt;0,$K$2,IF($G493&lt;&gt;0,$K$2,IF($H493&lt;&gt;0,$K$2,IF($I493&lt;&gt;0,$K$2,IF($J493&lt;&gt;0,$K$2,"")))))))</f>
        <v/>
      </c>
      <c r="L493" s="58"/>
      <c r="M493" s="1"/>
      <c r="N493" s="1"/>
      <c r="O493" s="1"/>
      <c r="P493" s="1"/>
      <c r="Q493" s="1"/>
      <c r="R493" s="1"/>
      <c r="S493" s="1"/>
      <c r="T493" s="1"/>
      <c r="U493" s="1"/>
      <c r="V493" s="1"/>
      <c r="W493" s="1"/>
      <c r="X493" s="1"/>
      <c r="Y493" s="1"/>
      <c r="Z493" s="1"/>
    </row>
    <row r="494" spans="1:26" ht="18.75" hidden="1" customHeight="1">
      <c r="A494" s="32">
        <v>225</v>
      </c>
      <c r="B494" s="131"/>
      <c r="C494" s="89">
        <v>8111</v>
      </c>
      <c r="D494" s="88" t="s">
        <v>111</v>
      </c>
      <c r="E494" s="121"/>
      <c r="F494" s="86">
        <f>G494+H494+I494+J494</f>
        <v>0</v>
      </c>
      <c r="G494" s="85"/>
      <c r="H494" s="84"/>
      <c r="I494" s="84"/>
      <c r="J494" s="184"/>
      <c r="K494" s="3" t="str">
        <f>(IF($E494&lt;&gt;0,$K$2,IF($F494&lt;&gt;0,$K$2,IF($G494&lt;&gt;0,$K$2,IF($H494&lt;&gt;0,$K$2,IF($I494&lt;&gt;0,$K$2,IF($J494&lt;&gt;0,$K$2,"")))))))</f>
        <v/>
      </c>
      <c r="L494" s="58"/>
    </row>
    <row r="495" spans="1:26" ht="18.75" hidden="1" customHeight="1">
      <c r="A495" s="32">
        <v>230</v>
      </c>
      <c r="B495" s="131"/>
      <c r="C495" s="135">
        <v>8112</v>
      </c>
      <c r="D495" s="225" t="s">
        <v>110</v>
      </c>
      <c r="E495" s="117"/>
      <c r="F495" s="116">
        <f>G495+H495+I495+J495</f>
        <v>0</v>
      </c>
      <c r="G495" s="115"/>
      <c r="H495" s="133"/>
      <c r="I495" s="133"/>
      <c r="J495" s="164"/>
      <c r="K495" s="3" t="str">
        <f>(IF($E495&lt;&gt;0,$K$2,IF($F495&lt;&gt;0,$K$2,IF($G495&lt;&gt;0,$K$2,IF($H495&lt;&gt;0,$K$2,IF($I495&lt;&gt;0,$K$2,IF($J495&lt;&gt;0,$K$2,"")))))))</f>
        <v/>
      </c>
      <c r="L495" s="58"/>
      <c r="M495" s="82"/>
      <c r="N495" s="82"/>
      <c r="O495" s="82"/>
      <c r="P495" s="82"/>
      <c r="Q495" s="82"/>
      <c r="R495" s="82"/>
      <c r="S495" s="82"/>
      <c r="T495" s="82"/>
      <c r="U495" s="82"/>
      <c r="V495" s="82"/>
      <c r="W495" s="82"/>
      <c r="X495" s="82"/>
      <c r="Y495" s="82"/>
      <c r="Z495" s="82"/>
    </row>
    <row r="496" spans="1:26" ht="31.5" hidden="1">
      <c r="A496" s="32">
        <v>235</v>
      </c>
      <c r="B496" s="106"/>
      <c r="C496" s="114">
        <v>8121</v>
      </c>
      <c r="D496" s="224" t="s">
        <v>109</v>
      </c>
      <c r="E496" s="112"/>
      <c r="F496" s="111">
        <f>G496+H496+I496+J496</f>
        <v>0</v>
      </c>
      <c r="G496" s="110"/>
      <c r="H496" s="140"/>
      <c r="I496" s="140"/>
      <c r="J496" s="161"/>
      <c r="K496" s="3" t="str">
        <f>(IF($E496&lt;&gt;0,$K$2,IF($F496&lt;&gt;0,$K$2,IF($G496&lt;&gt;0,$K$2,IF($H496&lt;&gt;0,$K$2,IF($I496&lt;&gt;0,$K$2,IF($J496&lt;&gt;0,$K$2,"")))))))</f>
        <v/>
      </c>
      <c r="L496" s="58"/>
    </row>
    <row r="497" spans="1:26" ht="31.5" hidden="1">
      <c r="A497" s="32">
        <v>240</v>
      </c>
      <c r="B497" s="131"/>
      <c r="C497" s="160">
        <v>8122</v>
      </c>
      <c r="D497" s="190" t="s">
        <v>108</v>
      </c>
      <c r="E497" s="103"/>
      <c r="F497" s="102">
        <f>G497+H497+I497+J497</f>
        <v>0</v>
      </c>
      <c r="G497" s="101"/>
      <c r="H497" s="157"/>
      <c r="I497" s="157"/>
      <c r="J497" s="156"/>
      <c r="K497" s="3" t="str">
        <f>(IF($E497&lt;&gt;0,$K$2,IF($F497&lt;&gt;0,$K$2,IF($G497&lt;&gt;0,$K$2,IF($H497&lt;&gt;0,$K$2,IF($I497&lt;&gt;0,$K$2,IF($J497&lt;&gt;0,$K$2,"")))))))</f>
        <v/>
      </c>
      <c r="L497" s="58"/>
    </row>
    <row r="498" spans="1:26" s="82" customFormat="1" ht="18.75" hidden="1" customHeight="1">
      <c r="A498" s="189">
        <v>245</v>
      </c>
      <c r="B498" s="97">
        <v>8200</v>
      </c>
      <c r="C498" s="207" t="s">
        <v>107</v>
      </c>
      <c r="D498" s="229"/>
      <c r="E498" s="202"/>
      <c r="F498" s="201">
        <f>G498+H498+I498+J498</f>
        <v>0</v>
      </c>
      <c r="G498" s="200"/>
      <c r="H498" s="199"/>
      <c r="I498" s="199"/>
      <c r="J498" s="198"/>
      <c r="K498" s="3" t="str">
        <f>(IF($E498&lt;&gt;0,$K$2,IF($F498&lt;&gt;0,$K$2,IF($G498&lt;&gt;0,$K$2,IF($H498&lt;&gt;0,$K$2,IF($I498&lt;&gt;0,$K$2,IF($J498&lt;&gt;0,$K$2,"")))))))</f>
        <v/>
      </c>
      <c r="L498" s="58"/>
      <c r="M498" s="1"/>
      <c r="N498" s="1"/>
      <c r="O498" s="1"/>
      <c r="P498" s="1"/>
      <c r="Q498" s="1"/>
      <c r="R498" s="1"/>
      <c r="S498" s="1"/>
      <c r="T498" s="1"/>
      <c r="U498" s="1"/>
      <c r="V498" s="1"/>
      <c r="W498" s="1"/>
      <c r="X498" s="1"/>
      <c r="Y498" s="1"/>
      <c r="Z498" s="1"/>
    </row>
    <row r="499" spans="1:26" s="82" customFormat="1" ht="18.75" hidden="1" customHeight="1">
      <c r="A499" s="189">
        <v>255</v>
      </c>
      <c r="B499" s="97">
        <v>8300</v>
      </c>
      <c r="C499" s="228" t="s">
        <v>106</v>
      </c>
      <c r="D499" s="228"/>
      <c r="E499" s="94">
        <f>SUM(E500:E507)</f>
        <v>0</v>
      </c>
      <c r="F499" s="93">
        <f>SUM(F500:F507)</f>
        <v>0</v>
      </c>
      <c r="G499" s="92">
        <f>SUM(G500:G507)</f>
        <v>0</v>
      </c>
      <c r="H499" s="91">
        <f>SUM(H500:H507)</f>
        <v>0</v>
      </c>
      <c r="I499" s="91">
        <f>SUM(I500:I507)</f>
        <v>0</v>
      </c>
      <c r="J499" s="90">
        <f>SUM(J500:J507)</f>
        <v>0</v>
      </c>
      <c r="K499" s="3" t="str">
        <f>(IF($E499&lt;&gt;0,$K$2,IF($F499&lt;&gt;0,$K$2,IF($G499&lt;&gt;0,$K$2,IF($H499&lt;&gt;0,$K$2,IF($I499&lt;&gt;0,$K$2,IF($J499&lt;&gt;0,$K$2,"")))))))</f>
        <v/>
      </c>
      <c r="L499" s="58"/>
      <c r="M499" s="1"/>
      <c r="N499" s="1"/>
      <c r="O499" s="1"/>
      <c r="P499" s="1"/>
      <c r="Q499" s="1"/>
      <c r="R499" s="1"/>
      <c r="S499" s="1"/>
      <c r="T499" s="1"/>
      <c r="U499" s="1"/>
      <c r="V499" s="1"/>
      <c r="W499" s="1"/>
      <c r="X499" s="1"/>
      <c r="Y499" s="1"/>
      <c r="Z499" s="1"/>
    </row>
    <row r="500" spans="1:26" ht="18.75" hidden="1" customHeight="1">
      <c r="A500" s="223">
        <v>260</v>
      </c>
      <c r="B500" s="106"/>
      <c r="C500" s="89">
        <v>8311</v>
      </c>
      <c r="D500" s="88" t="s">
        <v>105</v>
      </c>
      <c r="E500" s="121"/>
      <c r="F500" s="86">
        <f>G500+H500+I500+J500</f>
        <v>0</v>
      </c>
      <c r="G500" s="85"/>
      <c r="H500" s="84"/>
      <c r="I500" s="84"/>
      <c r="J500" s="184"/>
      <c r="K500" s="3" t="str">
        <f>(IF($E500&lt;&gt;0,$K$2,IF($F500&lt;&gt;0,$K$2,IF($G500&lt;&gt;0,$K$2,IF($H500&lt;&gt;0,$K$2,IF($I500&lt;&gt;0,$K$2,IF($J500&lt;&gt;0,$K$2,"")))))))</f>
        <v/>
      </c>
      <c r="L500" s="58"/>
      <c r="M500" s="82"/>
      <c r="N500" s="82"/>
      <c r="O500" s="82"/>
      <c r="P500" s="82"/>
      <c r="Q500" s="82"/>
      <c r="R500" s="82"/>
      <c r="S500" s="82"/>
      <c r="T500" s="82"/>
      <c r="U500" s="82"/>
      <c r="V500" s="82"/>
      <c r="W500" s="82"/>
      <c r="X500" s="82"/>
      <c r="Y500" s="82"/>
      <c r="Z500" s="82"/>
    </row>
    <row r="501" spans="1:26" ht="18.75" hidden="1" customHeight="1">
      <c r="A501" s="223">
        <v>261</v>
      </c>
      <c r="B501" s="131"/>
      <c r="C501" s="73">
        <v>8312</v>
      </c>
      <c r="D501" s="227" t="s">
        <v>104</v>
      </c>
      <c r="E501" s="226"/>
      <c r="F501" s="70">
        <f>G501+H501+I501+J501</f>
        <v>0</v>
      </c>
      <c r="G501" s="69"/>
      <c r="H501" s="153"/>
      <c r="I501" s="153"/>
      <c r="J501" s="151"/>
      <c r="K501" s="3" t="str">
        <f>(IF($E501&lt;&gt;0,$K$2,IF($F501&lt;&gt;0,$K$2,IF($G501&lt;&gt;0,$K$2,IF($H501&lt;&gt;0,$K$2,IF($I501&lt;&gt;0,$K$2,IF($J501&lt;&gt;0,$K$2,"")))))))</f>
        <v/>
      </c>
      <c r="L501" s="58"/>
      <c r="M501" s="82"/>
      <c r="N501" s="82"/>
      <c r="O501" s="82"/>
      <c r="P501" s="82"/>
      <c r="Q501" s="82"/>
      <c r="R501" s="82"/>
      <c r="S501" s="82"/>
      <c r="T501" s="82"/>
      <c r="U501" s="82"/>
      <c r="V501" s="82"/>
      <c r="W501" s="82"/>
      <c r="X501" s="82"/>
      <c r="Y501" s="82"/>
      <c r="Z501" s="82"/>
    </row>
    <row r="502" spans="1:26" ht="18.75" hidden="1" customHeight="1">
      <c r="A502" s="223">
        <v>262</v>
      </c>
      <c r="B502" s="131"/>
      <c r="C502" s="114">
        <v>8321</v>
      </c>
      <c r="D502" s="224" t="s">
        <v>103</v>
      </c>
      <c r="E502" s="112"/>
      <c r="F502" s="111">
        <f>G502+H502+I502+J502</f>
        <v>0</v>
      </c>
      <c r="G502" s="110"/>
      <c r="H502" s="140"/>
      <c r="I502" s="140"/>
      <c r="J502" s="161"/>
      <c r="K502" s="3" t="str">
        <f>(IF($E502&lt;&gt;0,$K$2,IF($F502&lt;&gt;0,$K$2,IF($G502&lt;&gt;0,$K$2,IF($H502&lt;&gt;0,$K$2,IF($I502&lt;&gt;0,$K$2,IF($J502&lt;&gt;0,$K$2,"")))))))</f>
        <v/>
      </c>
      <c r="L502" s="58"/>
    </row>
    <row r="503" spans="1:26" ht="18.75" hidden="1" customHeight="1">
      <c r="A503" s="223">
        <v>263</v>
      </c>
      <c r="B503" s="131"/>
      <c r="C503" s="135">
        <v>8322</v>
      </c>
      <c r="D503" s="225" t="s">
        <v>102</v>
      </c>
      <c r="E503" s="117"/>
      <c r="F503" s="116">
        <f>G503+H503+I503+J503</f>
        <v>0</v>
      </c>
      <c r="G503" s="115"/>
      <c r="H503" s="133"/>
      <c r="I503" s="133"/>
      <c r="J503" s="164"/>
      <c r="K503" s="3" t="str">
        <f>(IF($E503&lt;&gt;0,$K$2,IF($F503&lt;&gt;0,$K$2,IF($G503&lt;&gt;0,$K$2,IF($H503&lt;&gt;0,$K$2,IF($I503&lt;&gt;0,$K$2,IF($J503&lt;&gt;0,$K$2,"")))))))</f>
        <v/>
      </c>
      <c r="L503" s="58"/>
    </row>
    <row r="504" spans="1:26" ht="18.75" hidden="1" customHeight="1">
      <c r="A504" s="223">
        <v>264</v>
      </c>
      <c r="B504" s="106"/>
      <c r="C504" s="114">
        <v>8371</v>
      </c>
      <c r="D504" s="224" t="s">
        <v>101</v>
      </c>
      <c r="E504" s="112"/>
      <c r="F504" s="111">
        <f>G504+H504+I504+J504</f>
        <v>0</v>
      </c>
      <c r="G504" s="110"/>
      <c r="H504" s="140"/>
      <c r="I504" s="140"/>
      <c r="J504" s="161"/>
      <c r="K504" s="3" t="str">
        <f>(IF($E504&lt;&gt;0,$K$2,IF($F504&lt;&gt;0,$K$2,IF($G504&lt;&gt;0,$K$2,IF($H504&lt;&gt;0,$K$2,IF($I504&lt;&gt;0,$K$2,IF($J504&lt;&gt;0,$K$2,"")))))))</f>
        <v/>
      </c>
      <c r="L504" s="58"/>
    </row>
    <row r="505" spans="1:26" ht="18.75" hidden="1" customHeight="1">
      <c r="A505" s="223">
        <v>265</v>
      </c>
      <c r="B505" s="131"/>
      <c r="C505" s="135">
        <v>8372</v>
      </c>
      <c r="D505" s="225" t="s">
        <v>100</v>
      </c>
      <c r="E505" s="117"/>
      <c r="F505" s="116">
        <f>G505+H505+I505+J505</f>
        <v>0</v>
      </c>
      <c r="G505" s="115"/>
      <c r="H505" s="133"/>
      <c r="I505" s="133"/>
      <c r="J505" s="164"/>
      <c r="K505" s="3" t="str">
        <f>(IF($E505&lt;&gt;0,$K$2,IF($F505&lt;&gt;0,$K$2,IF($G505&lt;&gt;0,$K$2,IF($H505&lt;&gt;0,$K$2,IF($I505&lt;&gt;0,$K$2,IF($J505&lt;&gt;0,$K$2,"")))))))</f>
        <v/>
      </c>
      <c r="L505" s="58"/>
    </row>
    <row r="506" spans="1:26" ht="18.75" hidden="1" customHeight="1">
      <c r="A506" s="223">
        <v>266</v>
      </c>
      <c r="B506" s="131"/>
      <c r="C506" s="114">
        <v>8381</v>
      </c>
      <c r="D506" s="224" t="s">
        <v>99</v>
      </c>
      <c r="E506" s="112"/>
      <c r="F506" s="111">
        <f>G506+H506+I506+J506</f>
        <v>0</v>
      </c>
      <c r="G506" s="110"/>
      <c r="H506" s="140"/>
      <c r="I506" s="140"/>
      <c r="J506" s="161"/>
      <c r="K506" s="3" t="str">
        <f>(IF($E506&lt;&gt;0,$K$2,IF($F506&lt;&gt;0,$K$2,IF($G506&lt;&gt;0,$K$2,IF($H506&lt;&gt;0,$K$2,IF($I506&lt;&gt;0,$K$2,IF($J506&lt;&gt;0,$K$2,"")))))))</f>
        <v/>
      </c>
      <c r="L506" s="58"/>
    </row>
    <row r="507" spans="1:26" ht="18.75" hidden="1" customHeight="1">
      <c r="A507" s="223">
        <v>267</v>
      </c>
      <c r="B507" s="131"/>
      <c r="C507" s="160">
        <v>8382</v>
      </c>
      <c r="D507" s="190" t="s">
        <v>98</v>
      </c>
      <c r="E507" s="103"/>
      <c r="F507" s="102">
        <f>G507+H507+I507+J507</f>
        <v>0</v>
      </c>
      <c r="G507" s="101"/>
      <c r="H507" s="157"/>
      <c r="I507" s="157"/>
      <c r="J507" s="156"/>
      <c r="K507" s="3" t="str">
        <f>(IF($E507&lt;&gt;0,$K$2,IF($F507&lt;&gt;0,$K$2,IF($G507&lt;&gt;0,$K$2,IF($H507&lt;&gt;0,$K$2,IF($I507&lt;&gt;0,$K$2,IF($J507&lt;&gt;0,$K$2,"")))))))</f>
        <v/>
      </c>
      <c r="L507" s="58"/>
    </row>
    <row r="508" spans="1:26" s="82" customFormat="1" ht="18.75" hidden="1" customHeight="1">
      <c r="A508" s="189">
        <v>295</v>
      </c>
      <c r="B508" s="97">
        <v>8500</v>
      </c>
      <c r="C508" s="186" t="s">
        <v>97</v>
      </c>
      <c r="D508" s="186"/>
      <c r="E508" s="94">
        <f>SUM(E509:E511)</f>
        <v>0</v>
      </c>
      <c r="F508" s="93">
        <f>SUM(F509:F511)</f>
        <v>0</v>
      </c>
      <c r="G508" s="92">
        <f>SUM(G509:G511)</f>
        <v>0</v>
      </c>
      <c r="H508" s="91">
        <f>SUM(H509:H511)</f>
        <v>0</v>
      </c>
      <c r="I508" s="91">
        <f>SUM(I509:I511)</f>
        <v>0</v>
      </c>
      <c r="J508" s="90">
        <f>SUM(J509:J511)</f>
        <v>0</v>
      </c>
      <c r="K508" s="3" t="str">
        <f>(IF($E508&lt;&gt;0,$K$2,IF($F508&lt;&gt;0,$K$2,IF($G508&lt;&gt;0,$K$2,IF($H508&lt;&gt;0,$K$2,IF($I508&lt;&gt;0,$K$2,IF($J508&lt;&gt;0,$K$2,"")))))))</f>
        <v/>
      </c>
      <c r="L508" s="58"/>
      <c r="M508" s="1"/>
      <c r="N508" s="1"/>
      <c r="O508" s="1"/>
      <c r="P508" s="1"/>
      <c r="Q508" s="1"/>
      <c r="R508" s="1"/>
      <c r="S508" s="1"/>
      <c r="T508" s="1"/>
      <c r="U508" s="1"/>
      <c r="V508" s="1"/>
      <c r="W508" s="1"/>
      <c r="X508" s="1"/>
      <c r="Y508" s="1"/>
      <c r="Z508" s="1"/>
    </row>
    <row r="509" spans="1:26" ht="18.75" hidden="1" customHeight="1">
      <c r="A509" s="32">
        <v>300</v>
      </c>
      <c r="B509" s="131"/>
      <c r="C509" s="89">
        <v>8501</v>
      </c>
      <c r="D509" s="188" t="s">
        <v>96</v>
      </c>
      <c r="E509" s="121"/>
      <c r="F509" s="86">
        <f>G509+H509+I509+J509</f>
        <v>0</v>
      </c>
      <c r="G509" s="85"/>
      <c r="H509" s="84"/>
      <c r="I509" s="84"/>
      <c r="J509" s="184"/>
      <c r="K509" s="3" t="str">
        <f>(IF($E509&lt;&gt;0,$K$2,IF($F509&lt;&gt;0,$K$2,IF($G509&lt;&gt;0,$K$2,IF($H509&lt;&gt;0,$K$2,IF($I509&lt;&gt;0,$K$2,IF($J509&lt;&gt;0,$K$2,"")))))))</f>
        <v/>
      </c>
      <c r="L509" s="58"/>
    </row>
    <row r="510" spans="1:26" ht="18.75" hidden="1" customHeight="1">
      <c r="A510" s="32">
        <v>305</v>
      </c>
      <c r="B510" s="131"/>
      <c r="C510" s="81">
        <v>8502</v>
      </c>
      <c r="D510" s="80" t="s">
        <v>95</v>
      </c>
      <c r="E510" s="136"/>
      <c r="F510" s="78">
        <f>G510+H510+I510+J510</f>
        <v>0</v>
      </c>
      <c r="G510" s="77"/>
      <c r="H510" s="76"/>
      <c r="I510" s="76"/>
      <c r="J510" s="168"/>
      <c r="K510" s="3" t="str">
        <f>(IF($E510&lt;&gt;0,$K$2,IF($F510&lt;&gt;0,$K$2,IF($G510&lt;&gt;0,$K$2,IF($H510&lt;&gt;0,$K$2,IF($I510&lt;&gt;0,$K$2,IF($J510&lt;&gt;0,$K$2,"")))))))</f>
        <v/>
      </c>
      <c r="L510" s="58"/>
      <c r="M510" s="82"/>
      <c r="N510" s="82"/>
      <c r="O510" s="82"/>
      <c r="P510" s="82"/>
      <c r="Q510" s="82"/>
      <c r="R510" s="82"/>
      <c r="S510" s="82"/>
      <c r="T510" s="82"/>
      <c r="U510" s="82"/>
      <c r="V510" s="82"/>
      <c r="W510" s="82"/>
      <c r="X510" s="82"/>
      <c r="Y510" s="82"/>
      <c r="Z510" s="82"/>
    </row>
    <row r="511" spans="1:26" ht="18.75" hidden="1" customHeight="1">
      <c r="A511" s="32">
        <v>310</v>
      </c>
      <c r="B511" s="131"/>
      <c r="C511" s="160">
        <v>8504</v>
      </c>
      <c r="D511" s="190" t="s">
        <v>94</v>
      </c>
      <c r="E511" s="103"/>
      <c r="F511" s="102">
        <f>G511+H511+I511+J511</f>
        <v>0</v>
      </c>
      <c r="G511" s="101"/>
      <c r="H511" s="157"/>
      <c r="I511" s="157"/>
      <c r="J511" s="156"/>
      <c r="K511" s="3" t="str">
        <f>(IF($E511&lt;&gt;0,$K$2,IF($F511&lt;&gt;0,$K$2,IF($G511&lt;&gt;0,$K$2,IF($H511&lt;&gt;0,$K$2,IF($I511&lt;&gt;0,$K$2,IF($J511&lt;&gt;0,$K$2,"")))))))</f>
        <v/>
      </c>
      <c r="L511" s="58"/>
    </row>
    <row r="512" spans="1:26" s="82" customFormat="1" ht="18.75" hidden="1" customHeight="1">
      <c r="A512" s="189">
        <v>315</v>
      </c>
      <c r="B512" s="97">
        <v>8600</v>
      </c>
      <c r="C512" s="186" t="s">
        <v>93</v>
      </c>
      <c r="D512" s="186"/>
      <c r="E512" s="94">
        <f>SUM(E513:E516)</f>
        <v>0</v>
      </c>
      <c r="F512" s="93">
        <f>SUM(F513:F516)</f>
        <v>0</v>
      </c>
      <c r="G512" s="92">
        <f>SUM(G513:G516)</f>
        <v>0</v>
      </c>
      <c r="H512" s="91">
        <f>SUM(H513:H516)</f>
        <v>0</v>
      </c>
      <c r="I512" s="91">
        <f>SUM(I513:I516)</f>
        <v>0</v>
      </c>
      <c r="J512" s="90">
        <f>SUM(J513:J516)</f>
        <v>0</v>
      </c>
      <c r="K512" s="3" t="str">
        <f>(IF($E512&lt;&gt;0,$K$2,IF($F512&lt;&gt;0,$K$2,IF($G512&lt;&gt;0,$K$2,IF($H512&lt;&gt;0,$K$2,IF($I512&lt;&gt;0,$K$2,IF($J512&lt;&gt;0,$K$2,"")))))))</f>
        <v/>
      </c>
      <c r="L512" s="58"/>
      <c r="M512" s="1"/>
      <c r="N512" s="1"/>
      <c r="O512" s="1"/>
      <c r="P512" s="1"/>
      <c r="Q512" s="1"/>
      <c r="R512" s="1"/>
      <c r="S512" s="1"/>
      <c r="T512" s="1"/>
      <c r="U512" s="1"/>
      <c r="V512" s="1"/>
      <c r="W512" s="1"/>
      <c r="X512" s="1"/>
      <c r="Y512" s="1"/>
      <c r="Z512" s="1"/>
    </row>
    <row r="513" spans="1:26" ht="18.75" hidden="1" customHeight="1">
      <c r="A513" s="32">
        <v>320</v>
      </c>
      <c r="B513" s="131"/>
      <c r="C513" s="222">
        <v>8611</v>
      </c>
      <c r="D513" s="221" t="s">
        <v>92</v>
      </c>
      <c r="E513" s="220"/>
      <c r="F513" s="219">
        <f>G513+H513+I513+J513</f>
        <v>0</v>
      </c>
      <c r="G513" s="218"/>
      <c r="H513" s="217"/>
      <c r="I513" s="217"/>
      <c r="J513" s="216"/>
      <c r="K513" s="3" t="str">
        <f>(IF($E513&lt;&gt;0,$K$2,IF($F513&lt;&gt;0,$K$2,IF($G513&lt;&gt;0,$K$2,IF($H513&lt;&gt;0,$K$2,IF($I513&lt;&gt;0,$K$2,IF($J513&lt;&gt;0,$K$2,"")))))))</f>
        <v/>
      </c>
      <c r="L513" s="58"/>
    </row>
    <row r="514" spans="1:26" ht="18.75" hidden="1" customHeight="1">
      <c r="A514" s="32">
        <v>325</v>
      </c>
      <c r="B514" s="131"/>
      <c r="C514" s="114">
        <v>8621</v>
      </c>
      <c r="D514" s="215" t="s">
        <v>91</v>
      </c>
      <c r="E514" s="112"/>
      <c r="F514" s="111">
        <f>G514+H514+I514+J514</f>
        <v>0</v>
      </c>
      <c r="G514" s="110"/>
      <c r="H514" s="140"/>
      <c r="I514" s="140"/>
      <c r="J514" s="161"/>
      <c r="K514" s="3" t="str">
        <f>(IF($E514&lt;&gt;0,$K$2,IF($F514&lt;&gt;0,$K$2,IF($G514&lt;&gt;0,$K$2,IF($H514&lt;&gt;0,$K$2,IF($I514&lt;&gt;0,$K$2,IF($J514&lt;&gt;0,$K$2,"")))))))</f>
        <v/>
      </c>
      <c r="L514" s="58"/>
      <c r="M514" s="82"/>
      <c r="N514" s="82"/>
      <c r="O514" s="82"/>
      <c r="P514" s="82"/>
      <c r="Q514" s="82"/>
      <c r="R514" s="82"/>
      <c r="S514" s="82"/>
      <c r="T514" s="82"/>
      <c r="U514" s="82"/>
      <c r="V514" s="82"/>
      <c r="W514" s="82"/>
      <c r="X514" s="82"/>
      <c r="Y514" s="82"/>
      <c r="Z514" s="82"/>
    </row>
    <row r="515" spans="1:26" ht="18.75" hidden="1" customHeight="1">
      <c r="A515" s="32">
        <v>330</v>
      </c>
      <c r="B515" s="131"/>
      <c r="C515" s="135">
        <v>8623</v>
      </c>
      <c r="D515" s="167" t="s">
        <v>90</v>
      </c>
      <c r="E515" s="117"/>
      <c r="F515" s="116">
        <f>G515+H515+I515+J515</f>
        <v>0</v>
      </c>
      <c r="G515" s="115"/>
      <c r="H515" s="133"/>
      <c r="I515" s="133"/>
      <c r="J515" s="164"/>
      <c r="K515" s="3" t="str">
        <f>(IF($E515&lt;&gt;0,$K$2,IF($F515&lt;&gt;0,$K$2,IF($G515&lt;&gt;0,$K$2,IF($H515&lt;&gt;0,$K$2,IF($I515&lt;&gt;0,$K$2,IF($J515&lt;&gt;0,$K$2,"")))))))</f>
        <v/>
      </c>
      <c r="L515" s="58"/>
    </row>
    <row r="516" spans="1:26" ht="18.75" hidden="1" customHeight="1">
      <c r="A516" s="32">
        <v>340</v>
      </c>
      <c r="B516" s="131"/>
      <c r="C516" s="130">
        <v>8640</v>
      </c>
      <c r="D516" s="175" t="s">
        <v>89</v>
      </c>
      <c r="E516" s="214"/>
      <c r="F516" s="213">
        <f>G516+H516+I516+J516</f>
        <v>0</v>
      </c>
      <c r="G516" s="212"/>
      <c r="H516" s="211"/>
      <c r="I516" s="211"/>
      <c r="J516" s="210"/>
      <c r="K516" s="3" t="str">
        <f>(IF($E516&lt;&gt;0,$K$2,IF($F516&lt;&gt;0,$K$2,IF($G516&lt;&gt;0,$K$2,IF($H516&lt;&gt;0,$K$2,IF($I516&lt;&gt;0,$K$2,IF($J516&lt;&gt;0,$K$2,"")))))))</f>
        <v/>
      </c>
      <c r="L516" s="58"/>
    </row>
    <row r="517" spans="1:26" s="82" customFormat="1" ht="18.75" hidden="1" customHeight="1">
      <c r="A517" s="189">
        <v>295</v>
      </c>
      <c r="B517" s="97">
        <v>8700</v>
      </c>
      <c r="C517" s="186" t="s">
        <v>88</v>
      </c>
      <c r="D517" s="209"/>
      <c r="E517" s="94">
        <f>SUM(E518:E519)</f>
        <v>0</v>
      </c>
      <c r="F517" s="93">
        <f>SUM(F518:F519)</f>
        <v>0</v>
      </c>
      <c r="G517" s="92">
        <f>SUM(G518:G519)</f>
        <v>0</v>
      </c>
      <c r="H517" s="91">
        <f>SUM(H518:H519)</f>
        <v>0</v>
      </c>
      <c r="I517" s="91">
        <f>SUM(I518:I519)</f>
        <v>0</v>
      </c>
      <c r="J517" s="90">
        <f>SUM(J518:J519)</f>
        <v>0</v>
      </c>
      <c r="K517" s="3" t="str">
        <f>(IF($E517&lt;&gt;0,$K$2,IF($F517&lt;&gt;0,$K$2,IF($G517&lt;&gt;0,$K$2,IF($H517&lt;&gt;0,$K$2,IF($I517&lt;&gt;0,$K$2,IF($J517&lt;&gt;0,$K$2,"")))))))</f>
        <v/>
      </c>
      <c r="L517" s="58"/>
      <c r="M517" s="1"/>
      <c r="N517" s="1"/>
      <c r="O517" s="1"/>
      <c r="P517" s="1"/>
      <c r="Q517" s="1"/>
      <c r="R517" s="1"/>
      <c r="S517" s="1"/>
      <c r="T517" s="1"/>
      <c r="U517" s="1"/>
      <c r="V517" s="1"/>
      <c r="W517" s="1"/>
      <c r="X517" s="1"/>
      <c r="Y517" s="1"/>
      <c r="Z517" s="1"/>
    </row>
    <row r="518" spans="1:26" hidden="1">
      <c r="A518" s="32">
        <v>300</v>
      </c>
      <c r="B518" s="131"/>
      <c r="C518" s="89">
        <v>8733</v>
      </c>
      <c r="D518" s="188" t="s">
        <v>87</v>
      </c>
      <c r="E518" s="121"/>
      <c r="F518" s="86">
        <f>G518+H518+I518+J518</f>
        <v>0</v>
      </c>
      <c r="G518" s="85"/>
      <c r="H518" s="84"/>
      <c r="I518" s="84"/>
      <c r="J518" s="184"/>
      <c r="K518" s="3" t="str">
        <f>(IF($E518&lt;&gt;0,$K$2,IF($F518&lt;&gt;0,$K$2,IF($G518&lt;&gt;0,$K$2,IF($H518&lt;&gt;0,$K$2,IF($I518&lt;&gt;0,$K$2,IF($J518&lt;&gt;0,$K$2,"")))))))</f>
        <v/>
      </c>
      <c r="L518" s="58"/>
    </row>
    <row r="519" spans="1:26" hidden="1">
      <c r="A519" s="32">
        <v>310</v>
      </c>
      <c r="B519" s="131"/>
      <c r="C519" s="160">
        <v>8766</v>
      </c>
      <c r="D519" s="190" t="s">
        <v>86</v>
      </c>
      <c r="E519" s="103"/>
      <c r="F519" s="102">
        <f>G519+H519+I519+J519</f>
        <v>0</v>
      </c>
      <c r="G519" s="101"/>
      <c r="H519" s="157"/>
      <c r="I519" s="157"/>
      <c r="J519" s="156"/>
      <c r="K519" s="3" t="str">
        <f>(IF($E519&lt;&gt;0,$K$2,IF($F519&lt;&gt;0,$K$2,IF($G519&lt;&gt;0,$K$2,IF($H519&lt;&gt;0,$K$2,IF($I519&lt;&gt;0,$K$2,IF($J519&lt;&gt;0,$K$2,"")))))))</f>
        <v/>
      </c>
      <c r="L519" s="58"/>
    </row>
    <row r="520" spans="1:26" s="82" customFormat="1" ht="18" hidden="1" customHeight="1">
      <c r="A520" s="189">
        <v>355</v>
      </c>
      <c r="B520" s="208">
        <v>8800</v>
      </c>
      <c r="C520" s="207" t="s">
        <v>85</v>
      </c>
      <c r="D520" s="95"/>
      <c r="E520" s="94">
        <f>SUM(E521:E526)</f>
        <v>0</v>
      </c>
      <c r="F520" s="93">
        <f>SUM(F521:F526)</f>
        <v>0</v>
      </c>
      <c r="G520" s="92">
        <f>SUM(G521:G526)</f>
        <v>0</v>
      </c>
      <c r="H520" s="91">
        <f>SUM(H521:H526)</f>
        <v>0</v>
      </c>
      <c r="I520" s="91">
        <f>SUM(I521:I526)</f>
        <v>0</v>
      </c>
      <c r="J520" s="90">
        <f>SUM(J521:J526)</f>
        <v>0</v>
      </c>
      <c r="K520" s="3" t="str">
        <f>(IF($E520&lt;&gt;0,$K$2,IF($F520&lt;&gt;0,$K$2,IF($G520&lt;&gt;0,$K$2,IF($H520&lt;&gt;0,$K$2,IF($I520&lt;&gt;0,$K$2,IF($J520&lt;&gt;0,$K$2,"")))))))</f>
        <v/>
      </c>
      <c r="L520" s="58"/>
      <c r="M520" s="1"/>
      <c r="N520" s="1"/>
      <c r="O520" s="1"/>
      <c r="P520" s="1"/>
      <c r="Q520" s="1"/>
      <c r="R520" s="1"/>
      <c r="S520" s="1"/>
      <c r="T520" s="1"/>
      <c r="U520" s="1"/>
      <c r="V520" s="1"/>
      <c r="W520" s="1"/>
      <c r="X520" s="1"/>
      <c r="Y520" s="1"/>
      <c r="Z520" s="1"/>
    </row>
    <row r="521" spans="1:26" ht="18" hidden="1" customHeight="1">
      <c r="A521" s="32">
        <v>360</v>
      </c>
      <c r="B521" s="131"/>
      <c r="C521" s="89">
        <v>8801</v>
      </c>
      <c r="D521" s="188" t="s">
        <v>84</v>
      </c>
      <c r="E521" s="185"/>
      <c r="F521" s="86">
        <f>G521+H521+I521+J521</f>
        <v>0</v>
      </c>
      <c r="G521" s="85"/>
      <c r="H521" s="84"/>
      <c r="I521" s="84"/>
      <c r="J521" s="184"/>
      <c r="K521" s="3" t="str">
        <f>(IF($E521&lt;&gt;0,$K$2,IF($F521&lt;&gt;0,$K$2,IF($G521&lt;&gt;0,$K$2,IF($H521&lt;&gt;0,$K$2,IF($I521&lt;&gt;0,$K$2,IF($J521&lt;&gt;0,$K$2,"")))))))</f>
        <v/>
      </c>
      <c r="L521" s="58"/>
    </row>
    <row r="522" spans="1:26" ht="18" hidden="1" customHeight="1">
      <c r="A522" s="32">
        <v>365</v>
      </c>
      <c r="B522" s="131"/>
      <c r="C522" s="81">
        <v>8802</v>
      </c>
      <c r="D522" s="80" t="s">
        <v>83</v>
      </c>
      <c r="E522" s="169"/>
      <c r="F522" s="78">
        <f>G522+H522+I522+J522</f>
        <v>0</v>
      </c>
      <c r="G522" s="77"/>
      <c r="H522" s="76"/>
      <c r="I522" s="76"/>
      <c r="J522" s="168"/>
      <c r="K522" s="3" t="str">
        <f>(IF($E522&lt;&gt;0,$K$2,IF($F522&lt;&gt;0,$K$2,IF($G522&lt;&gt;0,$K$2,IF($H522&lt;&gt;0,$K$2,IF($I522&lt;&gt;0,$K$2,IF($J522&lt;&gt;0,$K$2,"")))))))</f>
        <v/>
      </c>
      <c r="L522" s="58"/>
      <c r="M522" s="82"/>
      <c r="N522" s="82"/>
      <c r="O522" s="82"/>
      <c r="P522" s="82"/>
      <c r="Q522" s="82"/>
      <c r="R522" s="82"/>
      <c r="S522" s="82"/>
      <c r="T522" s="82"/>
      <c r="U522" s="82"/>
      <c r="V522" s="82"/>
      <c r="W522" s="82"/>
      <c r="X522" s="82"/>
      <c r="Y522" s="82"/>
      <c r="Z522" s="82"/>
    </row>
    <row r="523" spans="1:26" ht="32.25" hidden="1" customHeight="1">
      <c r="A523" s="32">
        <v>365</v>
      </c>
      <c r="B523" s="131"/>
      <c r="C523" s="81">
        <v>8803</v>
      </c>
      <c r="D523" s="80" t="s">
        <v>82</v>
      </c>
      <c r="E523" s="169"/>
      <c r="F523" s="78">
        <f>G523+H523+I523+J523</f>
        <v>0</v>
      </c>
      <c r="G523" s="77"/>
      <c r="H523" s="76"/>
      <c r="I523" s="76"/>
      <c r="J523" s="168"/>
      <c r="K523" s="3" t="str">
        <f>(IF($E523&lt;&gt;0,$K$2,IF($F523&lt;&gt;0,$K$2,IF($G523&lt;&gt;0,$K$2,IF($H523&lt;&gt;0,$K$2,IF($I523&lt;&gt;0,$K$2,IF($J523&lt;&gt;0,$K$2,"")))))))</f>
        <v/>
      </c>
      <c r="L523" s="58"/>
      <c r="M523" s="82"/>
      <c r="N523" s="82"/>
      <c r="O523" s="82"/>
      <c r="P523" s="82"/>
      <c r="Q523" s="82"/>
      <c r="R523" s="82"/>
      <c r="S523" s="82"/>
      <c r="T523" s="82"/>
      <c r="U523" s="82"/>
      <c r="V523" s="82"/>
      <c r="W523" s="82"/>
      <c r="X523" s="82"/>
      <c r="Y523" s="82"/>
      <c r="Z523" s="82"/>
    </row>
    <row r="524" spans="1:26" ht="18" hidden="1" customHeight="1">
      <c r="A524" s="32">
        <v>370</v>
      </c>
      <c r="B524" s="131"/>
      <c r="C524" s="81">
        <v>8804</v>
      </c>
      <c r="D524" s="80" t="s">
        <v>81</v>
      </c>
      <c r="E524" s="169"/>
      <c r="F524" s="78">
        <f>G524+H524+I524+J524</f>
        <v>0</v>
      </c>
      <c r="G524" s="77"/>
      <c r="H524" s="76"/>
      <c r="I524" s="76"/>
      <c r="J524" s="168"/>
      <c r="K524" s="3" t="str">
        <f>(IF($E524&lt;&gt;0,$K$2,IF($F524&lt;&gt;0,$K$2,IF($G524&lt;&gt;0,$K$2,IF($H524&lt;&gt;0,$K$2,IF($I524&lt;&gt;0,$K$2,IF($J524&lt;&gt;0,$K$2,"")))))))</f>
        <v/>
      </c>
      <c r="L524" s="58"/>
    </row>
    <row r="525" spans="1:26" ht="18" hidden="1" customHeight="1">
      <c r="A525" s="32">
        <v>365</v>
      </c>
      <c r="B525" s="131"/>
      <c r="C525" s="81" t="s">
        <v>80</v>
      </c>
      <c r="D525" s="206" t="s">
        <v>79</v>
      </c>
      <c r="E525" s="169"/>
      <c r="F525" s="78">
        <f>G525+H525+I525+J525</f>
        <v>0</v>
      </c>
      <c r="G525" s="77"/>
      <c r="H525" s="76"/>
      <c r="I525" s="76"/>
      <c r="J525" s="168"/>
      <c r="K525" s="3" t="str">
        <f>(IF($E525&lt;&gt;0,$K$2,IF($F525&lt;&gt;0,$K$2,IF($G525&lt;&gt;0,$K$2,IF($H525&lt;&gt;0,$K$2,IF($I525&lt;&gt;0,$K$2,IF($J525&lt;&gt;0,$K$2,"")))))))</f>
        <v/>
      </c>
      <c r="L525" s="58"/>
      <c r="M525" s="82"/>
      <c r="N525" s="82"/>
      <c r="O525" s="82"/>
      <c r="P525" s="82"/>
      <c r="Q525" s="82"/>
      <c r="R525" s="82"/>
      <c r="S525" s="82"/>
      <c r="T525" s="82"/>
      <c r="U525" s="82"/>
      <c r="V525" s="82"/>
      <c r="W525" s="82"/>
      <c r="X525" s="82"/>
      <c r="Y525" s="82"/>
      <c r="Z525" s="82"/>
    </row>
    <row r="526" spans="1:26" ht="18" hidden="1" customHeight="1">
      <c r="A526" s="32">
        <v>370</v>
      </c>
      <c r="B526" s="131"/>
      <c r="C526" s="160">
        <v>8809</v>
      </c>
      <c r="D526" s="187" t="s">
        <v>78</v>
      </c>
      <c r="E526" s="158"/>
      <c r="F526" s="102">
        <f>G526+H526+I526+J526</f>
        <v>0</v>
      </c>
      <c r="G526" s="101"/>
      <c r="H526" s="157"/>
      <c r="I526" s="157"/>
      <c r="J526" s="156"/>
      <c r="K526" s="3" t="str">
        <f>(IF($E526&lt;&gt;0,$K$2,IF($F526&lt;&gt;0,$K$2,IF($G526&lt;&gt;0,$K$2,IF($H526&lt;&gt;0,$K$2,IF($I526&lt;&gt;0,$K$2,IF($J526&lt;&gt;0,$K$2,"")))))))</f>
        <v/>
      </c>
      <c r="L526" s="58"/>
    </row>
    <row r="527" spans="1:26" s="82" customFormat="1" ht="18" hidden="1" customHeight="1">
      <c r="A527" s="189">
        <v>375</v>
      </c>
      <c r="B527" s="97">
        <v>8900</v>
      </c>
      <c r="C527" s="205" t="s">
        <v>77</v>
      </c>
      <c r="D527" s="204"/>
      <c r="E527" s="94">
        <f>SUM(E528:E530)</f>
        <v>0</v>
      </c>
      <c r="F527" s="93">
        <f>SUM(F528:F530)</f>
        <v>0</v>
      </c>
      <c r="G527" s="92">
        <f>SUM(G528:G530)</f>
        <v>0</v>
      </c>
      <c r="H527" s="91">
        <f>SUM(H528:H530)</f>
        <v>0</v>
      </c>
      <c r="I527" s="91">
        <f>SUM(I528:I530)</f>
        <v>0</v>
      </c>
      <c r="J527" s="90">
        <f>SUM(J528:J530)</f>
        <v>0</v>
      </c>
      <c r="K527" s="3" t="str">
        <f>(IF($E527&lt;&gt;0,$K$2,IF($F527&lt;&gt;0,$K$2,IF($G527&lt;&gt;0,$K$2,IF($H527&lt;&gt;0,$K$2,IF($I527&lt;&gt;0,$K$2,IF($J527&lt;&gt;0,$K$2,"")))))))</f>
        <v/>
      </c>
      <c r="L527" s="58"/>
      <c r="M527" s="1"/>
      <c r="N527" s="1"/>
      <c r="O527" s="1"/>
      <c r="P527" s="1"/>
      <c r="Q527" s="1"/>
      <c r="R527" s="1"/>
      <c r="S527" s="1"/>
      <c r="T527" s="1"/>
      <c r="U527" s="1"/>
      <c r="V527" s="1"/>
      <c r="W527" s="1"/>
      <c r="X527" s="1"/>
      <c r="Y527" s="1"/>
      <c r="Z527" s="1"/>
    </row>
    <row r="528" spans="1:26" ht="18" hidden="1" customHeight="1">
      <c r="A528" s="32">
        <v>380</v>
      </c>
      <c r="B528" s="203"/>
      <c r="C528" s="89">
        <v>8901</v>
      </c>
      <c r="D528" s="188" t="s">
        <v>76</v>
      </c>
      <c r="E528" s="185"/>
      <c r="F528" s="86">
        <f>G528+H528+I528+J528</f>
        <v>0</v>
      </c>
      <c r="G528" s="85"/>
      <c r="H528" s="84"/>
      <c r="I528" s="84"/>
      <c r="J528" s="184"/>
      <c r="K528" s="3" t="str">
        <f>(IF($E528&lt;&gt;0,$K$2,IF($F528&lt;&gt;0,$K$2,IF($G528&lt;&gt;0,$K$2,IF($H528&lt;&gt;0,$K$2,IF($I528&lt;&gt;0,$K$2,IF($J528&lt;&gt;0,$K$2,"")))))))</f>
        <v/>
      </c>
      <c r="L528" s="58"/>
    </row>
    <row r="529" spans="1:26" ht="31.5" hidden="1">
      <c r="A529" s="32">
        <v>385</v>
      </c>
      <c r="B529" s="203"/>
      <c r="C529" s="81">
        <v>8902</v>
      </c>
      <c r="D529" s="80" t="s">
        <v>75</v>
      </c>
      <c r="E529" s="169"/>
      <c r="F529" s="78">
        <f>G529+H529+I529+J529</f>
        <v>0</v>
      </c>
      <c r="G529" s="77"/>
      <c r="H529" s="76"/>
      <c r="I529" s="76"/>
      <c r="J529" s="168"/>
      <c r="K529" s="3" t="str">
        <f>(IF($E529&lt;&gt;0,$K$2,IF($F529&lt;&gt;0,$K$2,IF($G529&lt;&gt;0,$K$2,IF($H529&lt;&gt;0,$K$2,IF($I529&lt;&gt;0,$K$2,IF($J529&lt;&gt;0,$K$2,"")))))))</f>
        <v/>
      </c>
      <c r="L529" s="58"/>
      <c r="M529" s="82"/>
      <c r="N529" s="82"/>
      <c r="O529" s="82"/>
      <c r="P529" s="82"/>
      <c r="Q529" s="82"/>
      <c r="R529" s="82"/>
      <c r="S529" s="82"/>
      <c r="T529" s="82"/>
      <c r="U529" s="82"/>
      <c r="V529" s="82"/>
      <c r="W529" s="82"/>
      <c r="X529" s="82"/>
      <c r="Y529" s="82"/>
      <c r="Z529" s="82"/>
    </row>
    <row r="530" spans="1:26" ht="31.5" hidden="1">
      <c r="A530" s="32">
        <v>390</v>
      </c>
      <c r="B530" s="203"/>
      <c r="C530" s="160">
        <v>8903</v>
      </c>
      <c r="D530" s="187" t="s">
        <v>74</v>
      </c>
      <c r="E530" s="158"/>
      <c r="F530" s="102">
        <f>G530+H530+I530+J530</f>
        <v>0</v>
      </c>
      <c r="G530" s="101"/>
      <c r="H530" s="157"/>
      <c r="I530" s="157"/>
      <c r="J530" s="156"/>
      <c r="K530" s="3" t="str">
        <f>(IF($E530&lt;&gt;0,$K$2,IF($F530&lt;&gt;0,$K$2,IF($G530&lt;&gt;0,$K$2,IF($H530&lt;&gt;0,$K$2,IF($I530&lt;&gt;0,$K$2,IF($J530&lt;&gt;0,$K$2,"")))))))</f>
        <v/>
      </c>
      <c r="L530" s="58"/>
    </row>
    <row r="531" spans="1:26" s="82" customFormat="1" ht="18.75" hidden="1" customHeight="1">
      <c r="A531" s="189">
        <v>395</v>
      </c>
      <c r="B531" s="97">
        <v>9000</v>
      </c>
      <c r="C531" s="186" t="s">
        <v>73</v>
      </c>
      <c r="D531" s="186"/>
      <c r="E531" s="202"/>
      <c r="F531" s="201">
        <f>G531+H531+I531+J531</f>
        <v>0</v>
      </c>
      <c r="G531" s="200"/>
      <c r="H531" s="199"/>
      <c r="I531" s="199"/>
      <c r="J531" s="198"/>
      <c r="K531" s="3" t="str">
        <f>(IF($E531&lt;&gt;0,$K$2,IF($F531&lt;&gt;0,$K$2,IF($G531&lt;&gt;0,$K$2,IF($H531&lt;&gt;0,$K$2,IF($I531&lt;&gt;0,$K$2,IF($J531&lt;&gt;0,$K$2,"")))))))</f>
        <v/>
      </c>
      <c r="L531" s="58"/>
      <c r="M531" s="1"/>
      <c r="N531" s="1"/>
      <c r="O531" s="1"/>
      <c r="P531" s="1"/>
      <c r="Q531" s="1"/>
      <c r="R531" s="1"/>
      <c r="S531" s="1"/>
      <c r="T531" s="1"/>
      <c r="U531" s="1"/>
      <c r="V531" s="1"/>
      <c r="W531" s="1"/>
      <c r="X531" s="1"/>
      <c r="Y531" s="1"/>
      <c r="Z531" s="1"/>
    </row>
    <row r="532" spans="1:26" s="82" customFormat="1" ht="18.75" hidden="1" customHeight="1">
      <c r="A532" s="189">
        <v>405</v>
      </c>
      <c r="B532" s="197">
        <v>9100</v>
      </c>
      <c r="C532" s="196" t="s">
        <v>72</v>
      </c>
      <c r="D532" s="196"/>
      <c r="E532" s="195">
        <f>SUM(E533:E536)</f>
        <v>0</v>
      </c>
      <c r="F532" s="194">
        <f>SUM(F533:F536)</f>
        <v>0</v>
      </c>
      <c r="G532" s="193">
        <f>SUM(G533:G536)</f>
        <v>0</v>
      </c>
      <c r="H532" s="192">
        <f>SUM(H533:H536)</f>
        <v>0</v>
      </c>
      <c r="I532" s="192">
        <f>SUM(I533:I536)</f>
        <v>0</v>
      </c>
      <c r="J532" s="191">
        <f>SUM(J533:J536)</f>
        <v>0</v>
      </c>
      <c r="K532" s="3" t="str">
        <f>(IF($E532&lt;&gt;0,$K$2,IF($F532&lt;&gt;0,$K$2,IF($G532&lt;&gt;0,$K$2,IF($H532&lt;&gt;0,$K$2,IF($I532&lt;&gt;0,$K$2,IF($J532&lt;&gt;0,$K$2,"")))))))</f>
        <v/>
      </c>
      <c r="L532" s="58"/>
      <c r="M532" s="1"/>
      <c r="N532" s="1"/>
      <c r="O532" s="1"/>
      <c r="P532" s="1"/>
      <c r="Q532" s="1"/>
      <c r="R532" s="1"/>
      <c r="S532" s="1"/>
      <c r="T532" s="1"/>
      <c r="U532" s="1"/>
      <c r="V532" s="1"/>
      <c r="W532" s="1"/>
      <c r="X532" s="1"/>
      <c r="Y532" s="1"/>
      <c r="Z532" s="1"/>
    </row>
    <row r="533" spans="1:26" ht="18.75" hidden="1" customHeight="1">
      <c r="A533" s="32">
        <v>410</v>
      </c>
      <c r="B533" s="131"/>
      <c r="C533" s="89">
        <v>9111</v>
      </c>
      <c r="D533" s="88" t="s">
        <v>71</v>
      </c>
      <c r="E533" s="121"/>
      <c r="F533" s="86">
        <f>G533+H533+I533+J533</f>
        <v>0</v>
      </c>
      <c r="G533" s="85"/>
      <c r="H533" s="84"/>
      <c r="I533" s="84"/>
      <c r="J533" s="184"/>
      <c r="K533" s="3" t="str">
        <f>(IF($E533&lt;&gt;0,$K$2,IF($F533&lt;&gt;0,$K$2,IF($G533&lt;&gt;0,$K$2,IF($H533&lt;&gt;0,$K$2,IF($I533&lt;&gt;0,$K$2,IF($J533&lt;&gt;0,$K$2,"")))))))</f>
        <v/>
      </c>
      <c r="L533" s="58"/>
      <c r="M533" s="82"/>
      <c r="N533" s="82"/>
      <c r="O533" s="82"/>
      <c r="P533" s="82"/>
      <c r="Q533" s="82"/>
      <c r="R533" s="82"/>
      <c r="S533" s="82"/>
      <c r="T533" s="82"/>
      <c r="U533" s="82"/>
      <c r="V533" s="82"/>
      <c r="W533" s="82"/>
      <c r="X533" s="82"/>
      <c r="Y533" s="82"/>
      <c r="Z533" s="82"/>
    </row>
    <row r="534" spans="1:26" ht="18.75" hidden="1" customHeight="1">
      <c r="A534" s="32">
        <v>415</v>
      </c>
      <c r="B534" s="131"/>
      <c r="C534" s="81">
        <v>9112</v>
      </c>
      <c r="D534" s="155" t="s">
        <v>70</v>
      </c>
      <c r="E534" s="136"/>
      <c r="F534" s="78">
        <f>G534+H534+I534+J534</f>
        <v>0</v>
      </c>
      <c r="G534" s="77"/>
      <c r="H534" s="76"/>
      <c r="I534" s="76"/>
      <c r="J534" s="168"/>
      <c r="K534" s="3" t="str">
        <f>(IF($E534&lt;&gt;0,$K$2,IF($F534&lt;&gt;0,$K$2,IF($G534&lt;&gt;0,$K$2,IF($H534&lt;&gt;0,$K$2,IF($I534&lt;&gt;0,$K$2,IF($J534&lt;&gt;0,$K$2,"")))))))</f>
        <v/>
      </c>
      <c r="L534" s="58"/>
      <c r="M534" s="82"/>
      <c r="N534" s="82"/>
      <c r="O534" s="82"/>
      <c r="P534" s="82"/>
      <c r="Q534" s="82"/>
      <c r="R534" s="82"/>
      <c r="S534" s="82"/>
      <c r="T534" s="82"/>
      <c r="U534" s="82"/>
      <c r="V534" s="82"/>
      <c r="W534" s="82"/>
      <c r="X534" s="82"/>
      <c r="Y534" s="82"/>
      <c r="Z534" s="82"/>
    </row>
    <row r="535" spans="1:26" ht="18.75" hidden="1" customHeight="1">
      <c r="A535" s="32">
        <v>420</v>
      </c>
      <c r="B535" s="131"/>
      <c r="C535" s="81">
        <v>9121</v>
      </c>
      <c r="D535" s="155" t="s">
        <v>69</v>
      </c>
      <c r="E535" s="136"/>
      <c r="F535" s="78">
        <f>G535+H535+I535+J535</f>
        <v>0</v>
      </c>
      <c r="G535" s="77"/>
      <c r="H535" s="76"/>
      <c r="I535" s="76"/>
      <c r="J535" s="168"/>
      <c r="K535" s="3" t="str">
        <f>(IF($E535&lt;&gt;0,$K$2,IF($F535&lt;&gt;0,$K$2,IF($G535&lt;&gt;0,$K$2,IF($H535&lt;&gt;0,$K$2,IF($I535&lt;&gt;0,$K$2,IF($J535&lt;&gt;0,$K$2,"")))))))</f>
        <v/>
      </c>
      <c r="L535" s="58"/>
    </row>
    <row r="536" spans="1:26" ht="18.75" hidden="1" customHeight="1">
      <c r="A536" s="32">
        <v>425</v>
      </c>
      <c r="B536" s="131"/>
      <c r="C536" s="160">
        <v>9122</v>
      </c>
      <c r="D536" s="190" t="s">
        <v>68</v>
      </c>
      <c r="E536" s="103"/>
      <c r="F536" s="102">
        <f>G536+H536+I536+J536</f>
        <v>0</v>
      </c>
      <c r="G536" s="101"/>
      <c r="H536" s="157"/>
      <c r="I536" s="157"/>
      <c r="J536" s="156"/>
      <c r="K536" s="3" t="str">
        <f>(IF($E536&lt;&gt;0,$K$2,IF($F536&lt;&gt;0,$K$2,IF($G536&lt;&gt;0,$K$2,IF($H536&lt;&gt;0,$K$2,IF($I536&lt;&gt;0,$K$2,IF($J536&lt;&gt;0,$K$2,"")))))))</f>
        <v/>
      </c>
      <c r="L536" s="58"/>
    </row>
    <row r="537" spans="1:26" s="82" customFormat="1" ht="18.75" hidden="1" customHeight="1">
      <c r="A537" s="189">
        <v>430</v>
      </c>
      <c r="B537" s="97">
        <v>9200</v>
      </c>
      <c r="C537" s="96" t="s">
        <v>67</v>
      </c>
      <c r="D537" s="95"/>
      <c r="E537" s="94">
        <f>+E538+E539</f>
        <v>0</v>
      </c>
      <c r="F537" s="93">
        <f>+F538+F539</f>
        <v>0</v>
      </c>
      <c r="G537" s="92">
        <f>+G538+G539</f>
        <v>0</v>
      </c>
      <c r="H537" s="91">
        <f>+H538+H539</f>
        <v>0</v>
      </c>
      <c r="I537" s="91">
        <f>+I538+I539</f>
        <v>0</v>
      </c>
      <c r="J537" s="90">
        <f>+J538+J539</f>
        <v>0</v>
      </c>
      <c r="K537" s="3" t="str">
        <f>(IF($E537&lt;&gt;0,$K$2,IF($F537&lt;&gt;0,$K$2,IF($G537&lt;&gt;0,$K$2,IF($H537&lt;&gt;0,$K$2,IF($I537&lt;&gt;0,$K$2,IF($J537&lt;&gt;0,$K$2,"")))))))</f>
        <v/>
      </c>
      <c r="L537" s="58"/>
      <c r="M537" s="1"/>
      <c r="N537" s="1"/>
      <c r="O537" s="1"/>
      <c r="P537" s="1"/>
      <c r="Q537" s="1"/>
      <c r="R537" s="1"/>
      <c r="S537" s="1"/>
      <c r="T537" s="1"/>
      <c r="U537" s="1"/>
      <c r="V537" s="1"/>
      <c r="W537" s="1"/>
      <c r="X537" s="1"/>
      <c r="Y537" s="1"/>
      <c r="Z537" s="1"/>
    </row>
    <row r="538" spans="1:26" ht="18.75" hidden="1" customHeight="1">
      <c r="A538" s="32">
        <v>435</v>
      </c>
      <c r="B538" s="131"/>
      <c r="C538" s="89">
        <v>9201</v>
      </c>
      <c r="D538" s="188" t="s">
        <v>66</v>
      </c>
      <c r="E538" s="185"/>
      <c r="F538" s="102">
        <f>G538+H538+I538+J538</f>
        <v>0</v>
      </c>
      <c r="G538" s="85"/>
      <c r="H538" s="84"/>
      <c r="I538" s="84"/>
      <c r="J538" s="184"/>
      <c r="K538" s="3" t="str">
        <f>(IF($E538&lt;&gt;0,$K$2,IF($F538&lt;&gt;0,$K$2,IF($G538&lt;&gt;0,$K$2,IF($H538&lt;&gt;0,$K$2,IF($I538&lt;&gt;0,$K$2,IF($J538&lt;&gt;0,$K$2,"")))))))</f>
        <v/>
      </c>
      <c r="L538" s="58"/>
    </row>
    <row r="539" spans="1:26" ht="18.75" hidden="1" customHeight="1">
      <c r="A539" s="26">
        <v>440</v>
      </c>
      <c r="B539" s="131"/>
      <c r="C539" s="160">
        <v>9202</v>
      </c>
      <c r="D539" s="187" t="s">
        <v>65</v>
      </c>
      <c r="E539" s="158"/>
      <c r="F539" s="102">
        <f>G539+H539+I539+J539</f>
        <v>0</v>
      </c>
      <c r="G539" s="101"/>
      <c r="H539" s="157"/>
      <c r="I539" s="157"/>
      <c r="J539" s="156"/>
      <c r="K539" s="3" t="str">
        <f>(IF($E539&lt;&gt;0,$K$2,IF($F539&lt;&gt;0,$K$2,IF($G539&lt;&gt;0,$K$2,IF($H539&lt;&gt;0,$K$2,IF($I539&lt;&gt;0,$K$2,IF($J539&lt;&gt;0,$K$2,"")))))))</f>
        <v/>
      </c>
      <c r="L539" s="58"/>
      <c r="M539" s="82"/>
      <c r="N539" s="82"/>
      <c r="O539" s="82"/>
      <c r="P539" s="82"/>
      <c r="Q539" s="82"/>
      <c r="R539" s="82"/>
      <c r="S539" s="82"/>
      <c r="T539" s="82"/>
      <c r="U539" s="82"/>
      <c r="V539" s="82"/>
      <c r="W539" s="82"/>
      <c r="X539" s="82"/>
      <c r="Y539" s="82"/>
      <c r="Z539" s="82"/>
    </row>
    <row r="540" spans="1:26" s="82" customFormat="1" ht="18.75" customHeight="1">
      <c r="A540" s="98">
        <v>445</v>
      </c>
      <c r="B540" s="97">
        <v>9300</v>
      </c>
      <c r="C540" s="186" t="s">
        <v>64</v>
      </c>
      <c r="D540" s="186"/>
      <c r="E540" s="94">
        <f>SUM(E541:E561)</f>
        <v>0</v>
      </c>
      <c r="F540" s="93">
        <f>SUM(F541:F561)</f>
        <v>-49188</v>
      </c>
      <c r="G540" s="92">
        <f>SUM(G541:G561)</f>
        <v>-49188</v>
      </c>
      <c r="H540" s="91">
        <f>SUM(H541:H561)</f>
        <v>0</v>
      </c>
      <c r="I540" s="91">
        <f>SUM(I541:I561)</f>
        <v>0</v>
      </c>
      <c r="J540" s="90">
        <f>SUM(J541:J561)</f>
        <v>0</v>
      </c>
      <c r="K540" s="3">
        <f>(IF($E540&lt;&gt;0,$K$2,IF($F540&lt;&gt;0,$K$2,IF($G540&lt;&gt;0,$K$2,IF($H540&lt;&gt;0,$K$2,IF($I540&lt;&gt;0,$K$2,IF($J540&lt;&gt;0,$K$2,"")))))))</f>
        <v>1</v>
      </c>
      <c r="L540" s="58"/>
      <c r="M540" s="1"/>
      <c r="N540" s="1"/>
      <c r="O540" s="1"/>
      <c r="P540" s="1"/>
      <c r="Q540" s="1"/>
      <c r="R540" s="1"/>
      <c r="S540" s="1"/>
      <c r="T540" s="1"/>
      <c r="U540" s="1"/>
      <c r="V540" s="1"/>
      <c r="W540" s="1"/>
      <c r="X540" s="1"/>
      <c r="Y540" s="1"/>
      <c r="Z540" s="1"/>
    </row>
    <row r="541" spans="1:26" ht="18.75" hidden="1" customHeight="1">
      <c r="A541" s="26">
        <v>450</v>
      </c>
      <c r="B541" s="131"/>
      <c r="C541" s="89">
        <v>9301</v>
      </c>
      <c r="D541" s="88" t="s">
        <v>63</v>
      </c>
      <c r="E541" s="185"/>
      <c r="F541" s="86">
        <f>G541+H541+I541+J541</f>
        <v>0</v>
      </c>
      <c r="G541" s="85"/>
      <c r="H541" s="84"/>
      <c r="I541" s="84"/>
      <c r="J541" s="184"/>
      <c r="K541" s="3" t="str">
        <f>(IF($E541&lt;&gt;0,$K$2,IF($F541&lt;&gt;0,$K$2,IF($G541&lt;&gt;0,$K$2,IF($H541&lt;&gt;0,$K$2,IF($I541&lt;&gt;0,$K$2,IF($J541&lt;&gt;0,$K$2,"")))))))</f>
        <v/>
      </c>
      <c r="L541" s="58"/>
    </row>
    <row r="542" spans="1:26" ht="18.75" customHeight="1">
      <c r="A542" s="26">
        <v>450</v>
      </c>
      <c r="B542" s="131"/>
      <c r="C542" s="135">
        <v>9310</v>
      </c>
      <c r="D542" s="183" t="s">
        <v>62</v>
      </c>
      <c r="E542" s="165"/>
      <c r="F542" s="116">
        <f>G542+H542+I542+J542</f>
        <v>-49188</v>
      </c>
      <c r="G542" s="115">
        <v>-49188</v>
      </c>
      <c r="H542" s="133"/>
      <c r="I542" s="133"/>
      <c r="J542" s="164"/>
      <c r="K542" s="3">
        <f>(IF($E542&lt;&gt;0,$K$2,IF($F542&lt;&gt;0,$K$2,IF($G542&lt;&gt;0,$K$2,IF($H542&lt;&gt;0,$K$2,IF($I542&lt;&gt;0,$K$2,IF($J542&lt;&gt;0,$K$2,"")))))))</f>
        <v>1</v>
      </c>
      <c r="L542" s="58"/>
    </row>
    <row r="543" spans="1:26" s="177" customFormat="1" ht="18.75" hidden="1" customHeight="1">
      <c r="A543" s="179">
        <v>451</v>
      </c>
      <c r="B543" s="131"/>
      <c r="C543" s="182">
        <v>9317</v>
      </c>
      <c r="D543" s="181" t="s">
        <v>61</v>
      </c>
      <c r="E543" s="162"/>
      <c r="F543" s="111">
        <f>G543+H543+I543+J543</f>
        <v>0</v>
      </c>
      <c r="G543" s="180">
        <v>0</v>
      </c>
      <c r="H543" s="109">
        <v>0</v>
      </c>
      <c r="I543" s="109">
        <v>0</v>
      </c>
      <c r="J543" s="161"/>
      <c r="K543" s="3" t="str">
        <f>(IF($E543&lt;&gt;0,$K$2,IF($F543&lt;&gt;0,$K$2,IF($G543&lt;&gt;0,$K$2,IF($H543&lt;&gt;0,$K$2,IF($I543&lt;&gt;0,$K$2,IF($J543&lt;&gt;0,$K$2,"")))))))</f>
        <v/>
      </c>
      <c r="L543" s="58"/>
      <c r="M543" s="82"/>
      <c r="N543" s="82"/>
      <c r="O543" s="82"/>
      <c r="P543" s="82"/>
      <c r="Q543" s="82"/>
      <c r="R543" s="82"/>
      <c r="S543" s="82"/>
      <c r="T543" s="82"/>
      <c r="U543" s="82"/>
      <c r="V543" s="82"/>
      <c r="W543" s="82"/>
      <c r="X543" s="82"/>
      <c r="Y543" s="82"/>
      <c r="Z543" s="82"/>
    </row>
    <row r="544" spans="1:26" s="177" customFormat="1" ht="18.75" hidden="1" customHeight="1">
      <c r="A544" s="179">
        <v>452</v>
      </c>
      <c r="B544" s="131"/>
      <c r="C544" s="119">
        <v>9318</v>
      </c>
      <c r="D544" s="178" t="s">
        <v>60</v>
      </c>
      <c r="E544" s="165"/>
      <c r="F544" s="116">
        <f>G544+H544+I544+J544</f>
        <v>0</v>
      </c>
      <c r="G544" s="115"/>
      <c r="H544" s="133"/>
      <c r="I544" s="133"/>
      <c r="J544" s="164"/>
      <c r="K544" s="3" t="str">
        <f>(IF($E544&lt;&gt;0,$K$2,IF($F544&lt;&gt;0,$K$2,IF($G544&lt;&gt;0,$K$2,IF($H544&lt;&gt;0,$K$2,IF($I544&lt;&gt;0,$K$2,IF($J544&lt;&gt;0,$K$2,"")))))))</f>
        <v/>
      </c>
      <c r="L544" s="58"/>
      <c r="M544" s="1"/>
      <c r="N544" s="1"/>
      <c r="O544" s="1"/>
      <c r="P544" s="1"/>
      <c r="Q544" s="1"/>
      <c r="R544" s="1"/>
      <c r="S544" s="1"/>
      <c r="T544" s="1"/>
      <c r="U544" s="1"/>
      <c r="V544" s="1"/>
      <c r="W544" s="1"/>
      <c r="X544" s="1"/>
      <c r="Y544" s="1"/>
      <c r="Z544" s="1"/>
    </row>
    <row r="545" spans="1:26" ht="31.5" hidden="1">
      <c r="A545" s="163">
        <v>456</v>
      </c>
      <c r="B545" s="131"/>
      <c r="C545" s="114">
        <v>9321</v>
      </c>
      <c r="D545" s="171" t="s">
        <v>59</v>
      </c>
      <c r="E545" s="162"/>
      <c r="F545" s="111">
        <f>G545+H545+I545+J545</f>
        <v>0</v>
      </c>
      <c r="G545" s="110"/>
      <c r="H545" s="140"/>
      <c r="I545" s="140"/>
      <c r="J545" s="161"/>
      <c r="K545" s="3" t="str">
        <f>(IF($E545&lt;&gt;0,$K$2,IF($F545&lt;&gt;0,$K$2,IF($G545&lt;&gt;0,$K$2,IF($H545&lt;&gt;0,$K$2,IF($I545&lt;&gt;0,$K$2,IF($J545&lt;&gt;0,$K$2,"")))))))</f>
        <v/>
      </c>
      <c r="L545" s="58"/>
      <c r="M545" s="177"/>
      <c r="N545" s="177"/>
      <c r="O545" s="177"/>
      <c r="P545" s="177"/>
      <c r="Q545" s="177"/>
      <c r="R545" s="177"/>
      <c r="S545" s="177"/>
      <c r="T545" s="177"/>
      <c r="U545" s="177"/>
      <c r="V545" s="177"/>
      <c r="W545" s="177"/>
      <c r="X545" s="177"/>
      <c r="Y545" s="177"/>
      <c r="Z545" s="177"/>
    </row>
    <row r="546" spans="1:26" ht="31.5" hidden="1">
      <c r="A546" s="163">
        <v>457</v>
      </c>
      <c r="B546" s="131"/>
      <c r="C546" s="81">
        <v>9322</v>
      </c>
      <c r="D546" s="170" t="s">
        <v>58</v>
      </c>
      <c r="E546" s="169"/>
      <c r="F546" s="78">
        <f>G546+H546+I546+J546</f>
        <v>0</v>
      </c>
      <c r="G546" s="77"/>
      <c r="H546" s="76"/>
      <c r="I546" s="76"/>
      <c r="J546" s="168"/>
      <c r="K546" s="3" t="str">
        <f>(IF($E546&lt;&gt;0,$K$2,IF($F546&lt;&gt;0,$K$2,IF($G546&lt;&gt;0,$K$2,IF($H546&lt;&gt;0,$K$2,IF($I546&lt;&gt;0,$K$2,IF($J546&lt;&gt;0,$K$2,"")))))))</f>
        <v/>
      </c>
      <c r="L546" s="58"/>
      <c r="M546" s="177"/>
      <c r="N546" s="177"/>
      <c r="O546" s="177"/>
      <c r="P546" s="177"/>
      <c r="Q546" s="177"/>
      <c r="R546" s="177"/>
      <c r="S546" s="177"/>
      <c r="T546" s="177"/>
      <c r="U546" s="177"/>
      <c r="V546" s="177"/>
      <c r="W546" s="177"/>
      <c r="X546" s="177"/>
      <c r="Y546" s="177"/>
      <c r="Z546" s="177"/>
    </row>
    <row r="547" spans="1:26" ht="31.5" hidden="1">
      <c r="A547" s="163">
        <v>458</v>
      </c>
      <c r="B547" s="131"/>
      <c r="C547" s="81">
        <v>9323</v>
      </c>
      <c r="D547" s="170" t="s">
        <v>57</v>
      </c>
      <c r="E547" s="169"/>
      <c r="F547" s="78">
        <f>G547+H547+I547+J547</f>
        <v>0</v>
      </c>
      <c r="G547" s="77"/>
      <c r="H547" s="76"/>
      <c r="I547" s="76"/>
      <c r="J547" s="168"/>
      <c r="K547" s="3" t="str">
        <f>(IF($E547&lt;&gt;0,$K$2,IF($F547&lt;&gt;0,$K$2,IF($G547&lt;&gt;0,$K$2,IF($H547&lt;&gt;0,$K$2,IF($I547&lt;&gt;0,$K$2,IF($J547&lt;&gt;0,$K$2,"")))))))</f>
        <v/>
      </c>
      <c r="L547" s="58"/>
    </row>
    <row r="548" spans="1:26" ht="31.5" hidden="1">
      <c r="A548" s="163">
        <v>459</v>
      </c>
      <c r="B548" s="131"/>
      <c r="C548" s="81">
        <v>9324</v>
      </c>
      <c r="D548" s="170" t="s">
        <v>56</v>
      </c>
      <c r="E548" s="169"/>
      <c r="F548" s="78">
        <f>G548+H548+I548+J548</f>
        <v>0</v>
      </c>
      <c r="G548" s="77"/>
      <c r="H548" s="76"/>
      <c r="I548" s="76"/>
      <c r="J548" s="168"/>
      <c r="K548" s="3" t="str">
        <f>(IF($E548&lt;&gt;0,$K$2,IF($F548&lt;&gt;0,$K$2,IF($G548&lt;&gt;0,$K$2,IF($H548&lt;&gt;0,$K$2,IF($I548&lt;&gt;0,$K$2,IF($J548&lt;&gt;0,$K$2,"")))))))</f>
        <v/>
      </c>
      <c r="L548" s="58"/>
    </row>
    <row r="549" spans="1:26" ht="18.75" hidden="1" customHeight="1">
      <c r="A549" s="163">
        <v>460</v>
      </c>
      <c r="B549" s="131"/>
      <c r="C549" s="81">
        <v>9325</v>
      </c>
      <c r="D549" s="170" t="s">
        <v>55</v>
      </c>
      <c r="E549" s="169"/>
      <c r="F549" s="78">
        <f>G549+H549+I549+J549</f>
        <v>0</v>
      </c>
      <c r="G549" s="77"/>
      <c r="H549" s="76"/>
      <c r="I549" s="76"/>
      <c r="J549" s="168"/>
      <c r="K549" s="3" t="str">
        <f>(IF($E549&lt;&gt;0,$K$2,IF($F549&lt;&gt;0,$K$2,IF($G549&lt;&gt;0,$K$2,IF($H549&lt;&gt;0,$K$2,IF($I549&lt;&gt;0,$K$2,IF($J549&lt;&gt;0,$K$2,"")))))))</f>
        <v/>
      </c>
      <c r="L549" s="58"/>
    </row>
    <row r="550" spans="1:26" ht="18.75" hidden="1" customHeight="1">
      <c r="A550" s="163">
        <v>461</v>
      </c>
      <c r="B550" s="131"/>
      <c r="C550" s="81">
        <v>9326</v>
      </c>
      <c r="D550" s="170" t="s">
        <v>54</v>
      </c>
      <c r="E550" s="169"/>
      <c r="F550" s="78">
        <f>G550+H550+I550+J550</f>
        <v>0</v>
      </c>
      <c r="G550" s="77"/>
      <c r="H550" s="76"/>
      <c r="I550" s="76"/>
      <c r="J550" s="168"/>
      <c r="K550" s="3" t="str">
        <f>(IF($E550&lt;&gt;0,$K$2,IF($F550&lt;&gt;0,$K$2,IF($G550&lt;&gt;0,$K$2,IF($H550&lt;&gt;0,$K$2,IF($I550&lt;&gt;0,$K$2,IF($J550&lt;&gt;0,$K$2,"")))))))</f>
        <v/>
      </c>
      <c r="L550" s="58"/>
    </row>
    <row r="551" spans="1:26" ht="30.75" hidden="1" customHeight="1">
      <c r="A551" s="26"/>
      <c r="B551" s="131"/>
      <c r="C551" s="81">
        <v>9327</v>
      </c>
      <c r="D551" s="170" t="s">
        <v>53</v>
      </c>
      <c r="E551" s="169"/>
      <c r="F551" s="78">
        <f>G551+H551+I551+J551</f>
        <v>0</v>
      </c>
      <c r="G551" s="77"/>
      <c r="H551" s="76"/>
      <c r="I551" s="76"/>
      <c r="J551" s="168"/>
      <c r="K551" s="3" t="str">
        <f>(IF($E551&lt;&gt;0,$K$2,IF($F551&lt;&gt;0,$K$2,IF($G551&lt;&gt;0,$K$2,IF($H551&lt;&gt;0,$K$2,IF($I551&lt;&gt;0,$K$2,IF($J551&lt;&gt;0,$K$2,"")))))))</f>
        <v/>
      </c>
      <c r="L551" s="58"/>
    </row>
    <row r="552" spans="1:26" ht="18.75" hidden="1" customHeight="1">
      <c r="A552" s="26"/>
      <c r="B552" s="131"/>
      <c r="C552" s="135">
        <v>9328</v>
      </c>
      <c r="D552" s="176" t="s">
        <v>52</v>
      </c>
      <c r="E552" s="165"/>
      <c r="F552" s="116">
        <f>G552+H552+I552+J552</f>
        <v>0</v>
      </c>
      <c r="G552" s="115"/>
      <c r="H552" s="133"/>
      <c r="I552" s="133"/>
      <c r="J552" s="164"/>
      <c r="K552" s="3" t="str">
        <f>(IF($E552&lt;&gt;0,$K$2,IF($F552&lt;&gt;0,$K$2,IF($G552&lt;&gt;0,$K$2,IF($H552&lt;&gt;0,$K$2,IF($I552&lt;&gt;0,$K$2,IF($J552&lt;&gt;0,$K$2,"")))))))</f>
        <v/>
      </c>
      <c r="L552" s="58"/>
    </row>
    <row r="553" spans="1:26" ht="31.5" hidden="1">
      <c r="A553" s="163">
        <v>462</v>
      </c>
      <c r="B553" s="131"/>
      <c r="C553" s="130">
        <v>9330</v>
      </c>
      <c r="D553" s="175" t="s">
        <v>51</v>
      </c>
      <c r="E553" s="174"/>
      <c r="F553" s="127">
        <f>G553+H553+I553+J553</f>
        <v>0</v>
      </c>
      <c r="G553" s="173"/>
      <c r="H553" s="125"/>
      <c r="I553" s="125"/>
      <c r="J553" s="172"/>
      <c r="K553" s="3" t="str">
        <f>(IF($E553&lt;&gt;0,$K$2,IF($F553&lt;&gt;0,$K$2,IF($G553&lt;&gt;0,$K$2,IF($H553&lt;&gt;0,$K$2,IF($I553&lt;&gt;0,$K$2,IF($J553&lt;&gt;0,$K$2,"")))))))</f>
        <v/>
      </c>
      <c r="L553" s="58"/>
    </row>
    <row r="554" spans="1:26" ht="31.5" hidden="1">
      <c r="A554" s="26"/>
      <c r="B554" s="131"/>
      <c r="C554" s="114">
        <v>9336</v>
      </c>
      <c r="D554" s="171" t="s">
        <v>50</v>
      </c>
      <c r="E554" s="162"/>
      <c r="F554" s="111">
        <f>G554+H554+I554+J554</f>
        <v>0</v>
      </c>
      <c r="G554" s="110"/>
      <c r="H554" s="140"/>
      <c r="I554" s="140"/>
      <c r="J554" s="161"/>
      <c r="K554" s="3" t="str">
        <f>(IF($E554&lt;&gt;0,$K$2,IF($F554&lt;&gt;0,$K$2,IF($G554&lt;&gt;0,$K$2,IF($H554&lt;&gt;0,$K$2,IF($I554&lt;&gt;0,$K$2,IF($J554&lt;&gt;0,$K$2,"")))))))</f>
        <v/>
      </c>
      <c r="L554" s="58"/>
    </row>
    <row r="555" spans="1:26" ht="31.5" hidden="1">
      <c r="A555" s="163">
        <v>462</v>
      </c>
      <c r="B555" s="131"/>
      <c r="C555" s="81">
        <v>9337</v>
      </c>
      <c r="D555" s="80" t="s">
        <v>49</v>
      </c>
      <c r="E555" s="169"/>
      <c r="F555" s="78">
        <f>G555+H555+I555+J555</f>
        <v>0</v>
      </c>
      <c r="G555" s="77"/>
      <c r="H555" s="76"/>
      <c r="I555" s="76"/>
      <c r="J555" s="168"/>
      <c r="K555" s="3" t="str">
        <f>(IF($E555&lt;&gt;0,$K$2,IF($F555&lt;&gt;0,$K$2,IF($G555&lt;&gt;0,$K$2,IF($H555&lt;&gt;0,$K$2,IF($I555&lt;&gt;0,$K$2,IF($J555&lt;&gt;0,$K$2,"")))))))</f>
        <v/>
      </c>
      <c r="L555" s="58"/>
    </row>
    <row r="556" spans="1:26" ht="18.75" hidden="1" customHeight="1">
      <c r="A556" s="26"/>
      <c r="B556" s="131"/>
      <c r="C556" s="81">
        <v>9338</v>
      </c>
      <c r="D556" s="170" t="s">
        <v>48</v>
      </c>
      <c r="E556" s="169"/>
      <c r="F556" s="78">
        <f>G556+H556+I556+J556</f>
        <v>0</v>
      </c>
      <c r="G556" s="77"/>
      <c r="H556" s="76"/>
      <c r="I556" s="76"/>
      <c r="J556" s="168"/>
      <c r="K556" s="3" t="str">
        <f>(IF($E556&lt;&gt;0,$K$2,IF($F556&lt;&gt;0,$K$2,IF($G556&lt;&gt;0,$K$2,IF($H556&lt;&gt;0,$K$2,IF($I556&lt;&gt;0,$K$2,IF($J556&lt;&gt;0,$K$2,"")))))))</f>
        <v/>
      </c>
      <c r="L556" s="58"/>
    </row>
    <row r="557" spans="1:26" ht="18.75" hidden="1" customHeight="1">
      <c r="A557" s="163">
        <v>462</v>
      </c>
      <c r="B557" s="131"/>
      <c r="C557" s="135">
        <v>9339</v>
      </c>
      <c r="D557" s="167" t="s">
        <v>47</v>
      </c>
      <c r="E557" s="165"/>
      <c r="F557" s="116">
        <f>G557+H557+I557+J557</f>
        <v>0</v>
      </c>
      <c r="G557" s="115"/>
      <c r="H557" s="133"/>
      <c r="I557" s="133"/>
      <c r="J557" s="164"/>
      <c r="K557" s="3" t="str">
        <f>(IF($E557&lt;&gt;0,$K$2,IF($F557&lt;&gt;0,$K$2,IF($G557&lt;&gt;0,$K$2,IF($H557&lt;&gt;0,$K$2,IF($I557&lt;&gt;0,$K$2,IF($J557&lt;&gt;0,$K$2,"")))))))</f>
        <v/>
      </c>
      <c r="L557" s="58"/>
    </row>
    <row r="558" spans="1:26" ht="18.75" hidden="1" customHeight="1">
      <c r="A558" s="26"/>
      <c r="B558" s="131"/>
      <c r="C558" s="114">
        <v>9355</v>
      </c>
      <c r="D558" s="166" t="s">
        <v>46</v>
      </c>
      <c r="E558" s="162"/>
      <c r="F558" s="111">
        <f>G558+H558+I558+J558</f>
        <v>0</v>
      </c>
      <c r="G558" s="110"/>
      <c r="H558" s="140"/>
      <c r="I558" s="140"/>
      <c r="J558" s="161"/>
      <c r="K558" s="3" t="str">
        <f>(IF($E558&lt;&gt;0,$K$2,IF($F558&lt;&gt;0,$K$2,IF($G558&lt;&gt;0,$K$2,IF($H558&lt;&gt;0,$K$2,IF($I558&lt;&gt;0,$K$2,IF($J558&lt;&gt;0,$K$2,"")))))))</f>
        <v/>
      </c>
      <c r="L558" s="58"/>
    </row>
    <row r="559" spans="1:26" ht="18.75" hidden="1" customHeight="1">
      <c r="A559" s="163">
        <v>462</v>
      </c>
      <c r="B559" s="131"/>
      <c r="C559" s="135">
        <v>9356</v>
      </c>
      <c r="D559" s="134" t="s">
        <v>45</v>
      </c>
      <c r="E559" s="165"/>
      <c r="F559" s="116">
        <f>G559+H559+I559+J559</f>
        <v>0</v>
      </c>
      <c r="G559" s="115"/>
      <c r="H559" s="133"/>
      <c r="I559" s="133"/>
      <c r="J559" s="164"/>
      <c r="K559" s="3" t="str">
        <f>(IF($E559&lt;&gt;0,$K$2,IF($F559&lt;&gt;0,$K$2,IF($G559&lt;&gt;0,$K$2,IF($H559&lt;&gt;0,$K$2,IF($I559&lt;&gt;0,$K$2,IF($J559&lt;&gt;0,$K$2,"")))))))</f>
        <v/>
      </c>
      <c r="L559" s="58"/>
    </row>
    <row r="560" spans="1:26" ht="18.75" hidden="1" customHeight="1">
      <c r="A560" s="163">
        <v>462</v>
      </c>
      <c r="B560" s="131"/>
      <c r="C560" s="114">
        <v>9395</v>
      </c>
      <c r="D560" s="141" t="s">
        <v>44</v>
      </c>
      <c r="E560" s="162"/>
      <c r="F560" s="111">
        <f>G560+H560+I560+J560</f>
        <v>0</v>
      </c>
      <c r="G560" s="110"/>
      <c r="H560" s="140"/>
      <c r="I560" s="140"/>
      <c r="J560" s="161"/>
      <c r="K560" s="3" t="str">
        <f>(IF($E560&lt;&gt;0,$K$2,IF($F560&lt;&gt;0,$K$2,IF($G560&lt;&gt;0,$K$2,IF($H560&lt;&gt;0,$K$2,IF($I560&lt;&gt;0,$K$2,IF($J560&lt;&gt;0,$K$2,"")))))))</f>
        <v/>
      </c>
      <c r="L560" s="58"/>
    </row>
    <row r="561" spans="1:26" ht="18.75" hidden="1" customHeight="1">
      <c r="A561" s="26">
        <v>465</v>
      </c>
      <c r="B561" s="131"/>
      <c r="C561" s="160">
        <v>9396</v>
      </c>
      <c r="D561" s="159" t="s">
        <v>43</v>
      </c>
      <c r="E561" s="158"/>
      <c r="F561" s="102">
        <f>G561+H561+I561+J561</f>
        <v>0</v>
      </c>
      <c r="G561" s="101"/>
      <c r="H561" s="157"/>
      <c r="I561" s="157"/>
      <c r="J561" s="156"/>
      <c r="K561" s="3" t="str">
        <f>(IF($E561&lt;&gt;0,$K$2,IF($F561&lt;&gt;0,$K$2,IF($G561&lt;&gt;0,$K$2,IF($H561&lt;&gt;0,$K$2,IF($I561&lt;&gt;0,$K$2,IF($J561&lt;&gt;0,$K$2,"")))))))</f>
        <v/>
      </c>
      <c r="L561" s="58"/>
    </row>
    <row r="562" spans="1:26" s="82" customFormat="1" ht="18" hidden="1" customHeight="1">
      <c r="A562" s="98">
        <v>470</v>
      </c>
      <c r="B562" s="97">
        <v>9500</v>
      </c>
      <c r="C562" s="96" t="s">
        <v>42</v>
      </c>
      <c r="D562" s="96"/>
      <c r="E562" s="94">
        <f>SUM(E563:E581)</f>
        <v>0</v>
      </c>
      <c r="F562" s="93">
        <f>SUM(F563:F581)</f>
        <v>0</v>
      </c>
      <c r="G562" s="92">
        <f>SUM(G563:G581)</f>
        <v>0</v>
      </c>
      <c r="H562" s="91">
        <f>SUM(H563:H581)</f>
        <v>0</v>
      </c>
      <c r="I562" s="91">
        <f>SUM(I563:I581)</f>
        <v>0</v>
      </c>
      <c r="J562" s="90">
        <f>SUM(J563:J581)</f>
        <v>0</v>
      </c>
      <c r="K562" s="3" t="str">
        <f>(IF($E562&lt;&gt;0,$K$2,IF($F562&lt;&gt;0,$K$2,IF($G562&lt;&gt;0,$K$2,IF($H562&lt;&gt;0,$K$2,IF($I562&lt;&gt;0,$K$2,IF($J562&lt;&gt;0,$K$2,"")))))))</f>
        <v/>
      </c>
      <c r="L562" s="58"/>
      <c r="M562" s="1"/>
      <c r="N562" s="1"/>
      <c r="O562" s="1"/>
      <c r="P562" s="1"/>
      <c r="Q562" s="1"/>
      <c r="R562" s="1"/>
      <c r="S562" s="1"/>
      <c r="T562" s="1"/>
      <c r="U562" s="1"/>
      <c r="V562" s="1"/>
      <c r="W562" s="1"/>
      <c r="X562" s="1"/>
      <c r="Y562" s="1"/>
      <c r="Z562" s="1"/>
    </row>
    <row r="563" spans="1:26" ht="18.75" hidden="1" customHeight="1">
      <c r="A563" s="26">
        <v>475</v>
      </c>
      <c r="B563" s="131"/>
      <c r="C563" s="89">
        <v>9501</v>
      </c>
      <c r="D563" s="88" t="s">
        <v>41</v>
      </c>
      <c r="E563" s="121"/>
      <c r="F563" s="86">
        <f>G563+H563+I563+J563</f>
        <v>0</v>
      </c>
      <c r="G563" s="85"/>
      <c r="H563" s="120">
        <v>0</v>
      </c>
      <c r="I563" s="120">
        <v>0</v>
      </c>
      <c r="J563" s="83">
        <v>0</v>
      </c>
      <c r="K563" s="3" t="str">
        <f>(IF($E563&lt;&gt;0,$K$2,IF($F563&lt;&gt;0,$K$2,IF($G563&lt;&gt;0,$K$2,IF($H563&lt;&gt;0,$K$2,IF($I563&lt;&gt;0,$K$2,IF($J563&lt;&gt;0,$K$2,"")))))))</f>
        <v/>
      </c>
      <c r="L563" s="58"/>
    </row>
    <row r="564" spans="1:26" ht="18.75" hidden="1" customHeight="1">
      <c r="A564" s="26">
        <v>480</v>
      </c>
      <c r="B564" s="131"/>
      <c r="C564" s="81">
        <v>9502</v>
      </c>
      <c r="D564" s="155" t="s">
        <v>40</v>
      </c>
      <c r="E564" s="136"/>
      <c r="F564" s="78">
        <f>G564+H564+I564+J564</f>
        <v>0</v>
      </c>
      <c r="G564" s="126">
        <v>0</v>
      </c>
      <c r="H564" s="76"/>
      <c r="I564" s="132">
        <v>0</v>
      </c>
      <c r="J564" s="75">
        <v>0</v>
      </c>
      <c r="K564" s="3" t="str">
        <f>(IF($E564&lt;&gt;0,$K$2,IF($F564&lt;&gt;0,$K$2,IF($G564&lt;&gt;0,$K$2,IF($H564&lt;&gt;0,$K$2,IF($I564&lt;&gt;0,$K$2,IF($J564&lt;&gt;0,$K$2,"")))))))</f>
        <v/>
      </c>
      <c r="L564" s="58"/>
      <c r="M564" s="82"/>
      <c r="N564" s="82"/>
      <c r="O564" s="82"/>
      <c r="P564" s="82"/>
      <c r="Q564" s="82"/>
      <c r="R564" s="82"/>
      <c r="S564" s="82"/>
      <c r="T564" s="82"/>
      <c r="U564" s="82"/>
      <c r="V564" s="82"/>
      <c r="W564" s="82"/>
      <c r="X564" s="82"/>
      <c r="Y564" s="82"/>
      <c r="Z564" s="82"/>
    </row>
    <row r="565" spans="1:26" ht="18.75" hidden="1" customHeight="1">
      <c r="A565" s="26">
        <v>485</v>
      </c>
      <c r="B565" s="131"/>
      <c r="C565" s="81">
        <v>9503</v>
      </c>
      <c r="D565" s="155" t="s">
        <v>39</v>
      </c>
      <c r="E565" s="136"/>
      <c r="F565" s="78">
        <f>G565+H565+I565+J565</f>
        <v>0</v>
      </c>
      <c r="G565" s="77"/>
      <c r="H565" s="132">
        <v>0</v>
      </c>
      <c r="I565" s="132">
        <v>0</v>
      </c>
      <c r="J565" s="75">
        <v>0</v>
      </c>
      <c r="K565" s="3" t="str">
        <f>(IF($E565&lt;&gt;0,$K$2,IF($F565&lt;&gt;0,$K$2,IF($G565&lt;&gt;0,$K$2,IF($H565&lt;&gt;0,$K$2,IF($I565&lt;&gt;0,$K$2,IF($J565&lt;&gt;0,$K$2,"")))))))</f>
        <v/>
      </c>
      <c r="L565" s="58"/>
    </row>
    <row r="566" spans="1:26" ht="18.75" hidden="1" customHeight="1">
      <c r="A566" s="26">
        <v>490</v>
      </c>
      <c r="B566" s="131"/>
      <c r="C566" s="81">
        <v>9504</v>
      </c>
      <c r="D566" s="155" t="s">
        <v>38</v>
      </c>
      <c r="E566" s="136"/>
      <c r="F566" s="78">
        <f>G566+H566+I566+J566</f>
        <v>0</v>
      </c>
      <c r="G566" s="126">
        <v>0</v>
      </c>
      <c r="H566" s="76"/>
      <c r="I566" s="132">
        <v>0</v>
      </c>
      <c r="J566" s="75">
        <v>0</v>
      </c>
      <c r="K566" s="3" t="str">
        <f>(IF($E566&lt;&gt;0,$K$2,IF($F566&lt;&gt;0,$K$2,IF($G566&lt;&gt;0,$K$2,IF($H566&lt;&gt;0,$K$2,IF($I566&lt;&gt;0,$K$2,IF($J566&lt;&gt;0,$K$2,"")))))))</f>
        <v/>
      </c>
      <c r="L566" s="58"/>
    </row>
    <row r="567" spans="1:26" ht="18.75" hidden="1" customHeight="1">
      <c r="A567" s="26">
        <v>495</v>
      </c>
      <c r="B567" s="131"/>
      <c r="C567" s="81">
        <v>9505</v>
      </c>
      <c r="D567" s="155" t="s">
        <v>37</v>
      </c>
      <c r="E567" s="136"/>
      <c r="F567" s="78">
        <f>G567+H567+I567+J567</f>
        <v>0</v>
      </c>
      <c r="G567" s="126">
        <v>0</v>
      </c>
      <c r="H567" s="132">
        <v>0</v>
      </c>
      <c r="I567" s="76"/>
      <c r="J567" s="75">
        <v>0</v>
      </c>
      <c r="K567" s="3" t="str">
        <f>(IF($E567&lt;&gt;0,$K$2,IF($F567&lt;&gt;0,$K$2,IF($G567&lt;&gt;0,$K$2,IF($H567&lt;&gt;0,$K$2,IF($I567&lt;&gt;0,$K$2,IF($J567&lt;&gt;0,$K$2,"")))))))</f>
        <v/>
      </c>
      <c r="L567" s="58"/>
    </row>
    <row r="568" spans="1:26" ht="18.75" hidden="1" customHeight="1">
      <c r="A568" s="26">
        <v>500</v>
      </c>
      <c r="B568" s="131"/>
      <c r="C568" s="81">
        <v>9506</v>
      </c>
      <c r="D568" s="155" t="s">
        <v>36</v>
      </c>
      <c r="E568" s="136"/>
      <c r="F568" s="78">
        <f>G568+H568+I568+J568</f>
        <v>0</v>
      </c>
      <c r="G568" s="126">
        <v>0</v>
      </c>
      <c r="H568" s="132">
        <v>0</v>
      </c>
      <c r="I568" s="76"/>
      <c r="J568" s="75">
        <v>0</v>
      </c>
      <c r="K568" s="3" t="str">
        <f>(IF($E568&lt;&gt;0,$K$2,IF($F568&lt;&gt;0,$K$2,IF($G568&lt;&gt;0,$K$2,IF($H568&lt;&gt;0,$K$2,IF($I568&lt;&gt;0,$K$2,IF($J568&lt;&gt;0,$K$2,"")))))))</f>
        <v/>
      </c>
      <c r="L568" s="58"/>
    </row>
    <row r="569" spans="1:26" ht="18.75" hidden="1" customHeight="1">
      <c r="A569" s="26">
        <v>505</v>
      </c>
      <c r="B569" s="131"/>
      <c r="C569" s="81">
        <v>9507</v>
      </c>
      <c r="D569" s="155" t="s">
        <v>35</v>
      </c>
      <c r="E569" s="136"/>
      <c r="F569" s="78">
        <f>G569+H569+I569+J569</f>
        <v>0</v>
      </c>
      <c r="G569" s="77"/>
      <c r="H569" s="132">
        <v>0</v>
      </c>
      <c r="I569" s="132">
        <v>0</v>
      </c>
      <c r="J569" s="75">
        <v>0</v>
      </c>
      <c r="K569" s="3" t="str">
        <f>(IF($E569&lt;&gt;0,$K$2,IF($F569&lt;&gt;0,$K$2,IF($G569&lt;&gt;0,$K$2,IF($H569&lt;&gt;0,$K$2,IF($I569&lt;&gt;0,$K$2,IF($J569&lt;&gt;0,$K$2,"")))))))</f>
        <v/>
      </c>
      <c r="L569" s="58"/>
    </row>
    <row r="570" spans="1:26" ht="18.75" hidden="1" customHeight="1">
      <c r="A570" s="26">
        <v>510</v>
      </c>
      <c r="B570" s="131"/>
      <c r="C570" s="81">
        <v>9508</v>
      </c>
      <c r="D570" s="155" t="s">
        <v>34</v>
      </c>
      <c r="E570" s="136"/>
      <c r="F570" s="78">
        <f>G570+H570+I570+J570</f>
        <v>0</v>
      </c>
      <c r="G570" s="126">
        <v>0</v>
      </c>
      <c r="H570" s="76"/>
      <c r="I570" s="132">
        <v>0</v>
      </c>
      <c r="J570" s="75">
        <v>0</v>
      </c>
      <c r="K570" s="3" t="str">
        <f>(IF($E570&lt;&gt;0,$K$2,IF($F570&lt;&gt;0,$K$2,IF($G570&lt;&gt;0,$K$2,IF($H570&lt;&gt;0,$K$2,IF($I570&lt;&gt;0,$K$2,IF($J570&lt;&gt;0,$K$2,"")))))))</f>
        <v/>
      </c>
      <c r="L570" s="58"/>
    </row>
    <row r="571" spans="1:26" ht="18.75" hidden="1" customHeight="1">
      <c r="A571" s="26">
        <v>515</v>
      </c>
      <c r="B571" s="131"/>
      <c r="C571" s="81">
        <v>9509</v>
      </c>
      <c r="D571" s="155" t="s">
        <v>33</v>
      </c>
      <c r="E571" s="136"/>
      <c r="F571" s="78">
        <f>G571+H571+I571+J571</f>
        <v>0</v>
      </c>
      <c r="G571" s="77"/>
      <c r="H571" s="132">
        <v>0</v>
      </c>
      <c r="I571" s="132">
        <v>0</v>
      </c>
      <c r="J571" s="75">
        <v>0</v>
      </c>
      <c r="K571" s="3" t="str">
        <f>(IF($E571&lt;&gt;0,$K$2,IF($F571&lt;&gt;0,$K$2,IF($G571&lt;&gt;0,$K$2,IF($H571&lt;&gt;0,$K$2,IF($I571&lt;&gt;0,$K$2,IF($J571&lt;&gt;0,$K$2,"")))))))</f>
        <v/>
      </c>
      <c r="L571" s="58"/>
    </row>
    <row r="572" spans="1:26" ht="18.75" hidden="1" customHeight="1">
      <c r="A572" s="26">
        <v>520</v>
      </c>
      <c r="B572" s="131"/>
      <c r="C572" s="81">
        <v>9510</v>
      </c>
      <c r="D572" s="155" t="s">
        <v>32</v>
      </c>
      <c r="E572" s="136"/>
      <c r="F572" s="78">
        <f>G572+H572+I572+J572</f>
        <v>0</v>
      </c>
      <c r="G572" s="126">
        <v>0</v>
      </c>
      <c r="H572" s="76"/>
      <c r="I572" s="132">
        <v>0</v>
      </c>
      <c r="J572" s="75">
        <v>0</v>
      </c>
      <c r="K572" s="3" t="str">
        <f>(IF($E572&lt;&gt;0,$K$2,IF($F572&lt;&gt;0,$K$2,IF($G572&lt;&gt;0,$K$2,IF($H572&lt;&gt;0,$K$2,IF($I572&lt;&gt;0,$K$2,IF($J572&lt;&gt;0,$K$2,"")))))))</f>
        <v/>
      </c>
      <c r="L572" s="58"/>
    </row>
    <row r="573" spans="1:26" ht="18.75" hidden="1" customHeight="1">
      <c r="A573" s="26">
        <v>525</v>
      </c>
      <c r="B573" s="131"/>
      <c r="C573" s="81">
        <v>9511</v>
      </c>
      <c r="D573" s="155" t="s">
        <v>31</v>
      </c>
      <c r="E573" s="136"/>
      <c r="F573" s="78">
        <f>G573+H573+I573+J573</f>
        <v>0</v>
      </c>
      <c r="G573" s="126">
        <v>0</v>
      </c>
      <c r="H573" s="132">
        <v>0</v>
      </c>
      <c r="I573" s="76"/>
      <c r="J573" s="75">
        <v>0</v>
      </c>
      <c r="K573" s="3" t="str">
        <f>(IF($E573&lt;&gt;0,$K$2,IF($F573&lt;&gt;0,$K$2,IF($G573&lt;&gt;0,$K$2,IF($H573&lt;&gt;0,$K$2,IF($I573&lt;&gt;0,$K$2,IF($J573&lt;&gt;0,$K$2,"")))))))</f>
        <v/>
      </c>
      <c r="L573" s="58"/>
    </row>
    <row r="574" spans="1:26" ht="18.75" hidden="1" customHeight="1">
      <c r="A574" s="26">
        <v>530</v>
      </c>
      <c r="B574" s="131"/>
      <c r="C574" s="81">
        <v>9512</v>
      </c>
      <c r="D574" s="155" t="s">
        <v>30</v>
      </c>
      <c r="E574" s="136"/>
      <c r="F574" s="78">
        <f>G574+H574+I574+J574</f>
        <v>0</v>
      </c>
      <c r="G574" s="126">
        <v>0</v>
      </c>
      <c r="H574" s="132">
        <v>0</v>
      </c>
      <c r="I574" s="76"/>
      <c r="J574" s="75">
        <v>0</v>
      </c>
      <c r="K574" s="3" t="str">
        <f>(IF($E574&lt;&gt;0,$K$2,IF($F574&lt;&gt;0,$K$2,IF($G574&lt;&gt;0,$K$2,IF($H574&lt;&gt;0,$K$2,IF($I574&lt;&gt;0,$K$2,IF($J574&lt;&gt;0,$K$2,"")))))))</f>
        <v/>
      </c>
      <c r="L574" s="58"/>
    </row>
    <row r="575" spans="1:26" ht="18.75" hidden="1" customHeight="1">
      <c r="A575" s="26">
        <v>535</v>
      </c>
      <c r="B575" s="131"/>
      <c r="C575" s="73">
        <v>9513</v>
      </c>
      <c r="D575" s="72" t="s">
        <v>29</v>
      </c>
      <c r="E575" s="154"/>
      <c r="F575" s="70">
        <f>G575+H575+I575+J575</f>
        <v>0</v>
      </c>
      <c r="G575" s="69"/>
      <c r="H575" s="153"/>
      <c r="I575" s="152">
        <v>0</v>
      </c>
      <c r="J575" s="151"/>
      <c r="K575" s="3" t="str">
        <f>(IF($E575&lt;&gt;0,$K$2,IF($F575&lt;&gt;0,$K$2,IF($G575&lt;&gt;0,$K$2,IF($H575&lt;&gt;0,$K$2,IF($I575&lt;&gt;0,$K$2,IF($J575&lt;&gt;0,$K$2,"")))))))</f>
        <v/>
      </c>
      <c r="L575" s="58"/>
    </row>
    <row r="576" spans="1:26" ht="31.5" hidden="1">
      <c r="A576" s="26">
        <v>540</v>
      </c>
      <c r="B576" s="131"/>
      <c r="C576" s="150">
        <v>9514</v>
      </c>
      <c r="D576" s="149" t="s">
        <v>28</v>
      </c>
      <c r="E576" s="148"/>
      <c r="F576" s="147">
        <f>G576+H576+I576+J576</f>
        <v>0</v>
      </c>
      <c r="G576" s="126">
        <v>0</v>
      </c>
      <c r="H576" s="146"/>
      <c r="I576" s="146"/>
      <c r="J576" s="145">
        <v>0</v>
      </c>
      <c r="K576" s="3" t="str">
        <f>(IF($E576&lt;&gt;0,$K$2,IF($F576&lt;&gt;0,$K$2,IF($G576&lt;&gt;0,$K$2,IF($H576&lt;&gt;0,$K$2,IF($I576&lt;&gt;0,$K$2,IF($J576&lt;&gt;0,$K$2,"")))))))</f>
        <v/>
      </c>
      <c r="L576" s="58"/>
    </row>
    <row r="577" spans="1:26" s="138" customFormat="1" ht="27.75" hidden="1" customHeight="1">
      <c r="A577" s="144">
        <v>545</v>
      </c>
      <c r="B577" s="143"/>
      <c r="C577" s="142">
        <v>9521</v>
      </c>
      <c r="D577" s="141" t="s">
        <v>27</v>
      </c>
      <c r="E577" s="112"/>
      <c r="F577" s="111">
        <f>G577+H577+I577+J577</f>
        <v>0</v>
      </c>
      <c r="G577" s="126">
        <v>0</v>
      </c>
      <c r="H577" s="140"/>
      <c r="I577" s="132">
        <v>0</v>
      </c>
      <c r="J577" s="108">
        <v>0</v>
      </c>
      <c r="K577" s="3" t="str">
        <f>(IF($E577&lt;&gt;0,$K$2,IF($F577&lt;&gt;0,$K$2,IF($G577&lt;&gt;0,$K$2,IF($H577&lt;&gt;0,$K$2,IF($I577&lt;&gt;0,$K$2,IF($J577&lt;&gt;0,$K$2,"")))))))</f>
        <v/>
      </c>
      <c r="L577" s="139"/>
    </row>
    <row r="578" spans="1:26" ht="18.75" hidden="1" customHeight="1">
      <c r="A578" s="26">
        <v>550</v>
      </c>
      <c r="B578" s="131"/>
      <c r="C578" s="81">
        <v>9522</v>
      </c>
      <c r="D578" s="137" t="s">
        <v>26</v>
      </c>
      <c r="E578" s="136"/>
      <c r="F578" s="78">
        <f>G578+H578+I578+J578</f>
        <v>0</v>
      </c>
      <c r="G578" s="126">
        <v>0</v>
      </c>
      <c r="H578" s="132">
        <v>0</v>
      </c>
      <c r="I578" s="76"/>
      <c r="J578" s="75">
        <v>0</v>
      </c>
      <c r="K578" s="3" t="str">
        <f>(IF($E578&lt;&gt;0,$K$2,IF($F578&lt;&gt;0,$K$2,IF($G578&lt;&gt;0,$K$2,IF($H578&lt;&gt;0,$K$2,IF($I578&lt;&gt;0,$K$2,IF($J578&lt;&gt;0,$K$2,"")))))))</f>
        <v/>
      </c>
      <c r="L578" s="58"/>
    </row>
    <row r="579" spans="1:26" ht="18.75" hidden="1" customHeight="1">
      <c r="A579" s="26">
        <v>555</v>
      </c>
      <c r="B579" s="131"/>
      <c r="C579" s="81">
        <v>9528</v>
      </c>
      <c r="D579" s="137" t="s">
        <v>25</v>
      </c>
      <c r="E579" s="136"/>
      <c r="F579" s="78">
        <f>G579+H579+I579+J579</f>
        <v>0</v>
      </c>
      <c r="G579" s="126">
        <v>0</v>
      </c>
      <c r="H579" s="132">
        <v>0</v>
      </c>
      <c r="I579" s="76"/>
      <c r="J579" s="75">
        <v>0</v>
      </c>
      <c r="K579" s="3" t="str">
        <f>(IF($E579&lt;&gt;0,$K$2,IF($F579&lt;&gt;0,$K$2,IF($G579&lt;&gt;0,$K$2,IF($H579&lt;&gt;0,$K$2,IF($I579&lt;&gt;0,$K$2,IF($J579&lt;&gt;0,$K$2,"")))))))</f>
        <v/>
      </c>
      <c r="L579" s="58"/>
    </row>
    <row r="580" spans="1:26" ht="18.75" hidden="1" customHeight="1">
      <c r="A580" s="26">
        <v>560</v>
      </c>
      <c r="B580" s="131"/>
      <c r="C580" s="135">
        <v>9529</v>
      </c>
      <c r="D580" s="134" t="s">
        <v>24</v>
      </c>
      <c r="E580" s="117"/>
      <c r="F580" s="116">
        <f>G580+H580+I580+J580</f>
        <v>0</v>
      </c>
      <c r="G580" s="126">
        <v>0</v>
      </c>
      <c r="H580" s="133"/>
      <c r="I580" s="132">
        <v>0</v>
      </c>
      <c r="J580" s="67">
        <v>0</v>
      </c>
      <c r="K580" s="3" t="str">
        <f>(IF($E580&lt;&gt;0,$K$2,IF($F580&lt;&gt;0,$K$2,IF($G580&lt;&gt;0,$K$2,IF($H580&lt;&gt;0,$K$2,IF($I580&lt;&gt;0,$K$2,IF($J580&lt;&gt;0,$K$2,"")))))))</f>
        <v/>
      </c>
      <c r="L580" s="58"/>
    </row>
    <row r="581" spans="1:26" ht="31.5" hidden="1">
      <c r="A581" s="26">
        <v>561</v>
      </c>
      <c r="B581" s="131"/>
      <c r="C581" s="130">
        <v>9549</v>
      </c>
      <c r="D581" s="129" t="s">
        <v>23</v>
      </c>
      <c r="E581" s="128"/>
      <c r="F581" s="127">
        <f>G581+H581+I581+J581</f>
        <v>0</v>
      </c>
      <c r="G581" s="126">
        <v>0</v>
      </c>
      <c r="H581" s="125"/>
      <c r="I581" s="125"/>
      <c r="J581" s="124">
        <v>0</v>
      </c>
      <c r="K581" s="3" t="str">
        <f>(IF($E581&lt;&gt;0,$K$2,IF($F581&lt;&gt;0,$K$2,IF($G581&lt;&gt;0,$K$2,IF($H581&lt;&gt;0,$K$2,IF($I581&lt;&gt;0,$K$2,IF($J581&lt;&gt;0,$K$2,"")))))))</f>
        <v/>
      </c>
      <c r="L581" s="58"/>
    </row>
    <row r="582" spans="1:26" s="82" customFormat="1" ht="18.75" customHeight="1">
      <c r="A582" s="98">
        <v>565</v>
      </c>
      <c r="B582" s="97">
        <v>9600</v>
      </c>
      <c r="C582" s="96" t="s">
        <v>22</v>
      </c>
      <c r="D582" s="95"/>
      <c r="E582" s="94">
        <f>SUM(E583:E586)</f>
        <v>0</v>
      </c>
      <c r="F582" s="93">
        <f>SUM(F583:F586)</f>
        <v>49188</v>
      </c>
      <c r="G582" s="92">
        <f>SUM(G583:G586)</f>
        <v>49188</v>
      </c>
      <c r="H582" s="91">
        <f>SUM(H583:H586)</f>
        <v>0</v>
      </c>
      <c r="I582" s="91">
        <f>SUM(I583:I586)</f>
        <v>0</v>
      </c>
      <c r="J582" s="90">
        <f>SUM(J583:J586)</f>
        <v>0</v>
      </c>
      <c r="K582" s="3">
        <f>(IF($E582&lt;&gt;0,$K$2,IF($F582&lt;&gt;0,$K$2,IF($G582&lt;&gt;0,$K$2,IF($H582&lt;&gt;0,$K$2,IF($I582&lt;&gt;0,$K$2,IF($J582&lt;&gt;0,$K$2,"")))))))</f>
        <v>1</v>
      </c>
      <c r="L582" s="58"/>
      <c r="M582" s="1"/>
      <c r="N582" s="1"/>
      <c r="O582" s="1"/>
      <c r="P582" s="1"/>
      <c r="Q582" s="1"/>
      <c r="R582" s="1"/>
      <c r="S582" s="1"/>
      <c r="T582" s="1"/>
      <c r="U582" s="1"/>
      <c r="V582" s="1"/>
      <c r="W582" s="1"/>
      <c r="X582" s="1"/>
      <c r="Y582" s="1"/>
      <c r="Z582" s="1"/>
    </row>
    <row r="583" spans="1:26" ht="31.5" customHeight="1">
      <c r="A583" s="107">
        <v>566</v>
      </c>
      <c r="B583" s="106"/>
      <c r="C583" s="123">
        <v>9601</v>
      </c>
      <c r="D583" s="122" t="s">
        <v>21</v>
      </c>
      <c r="E583" s="121"/>
      <c r="F583" s="86">
        <f>G583+H583+I583+J583</f>
        <v>57765</v>
      </c>
      <c r="G583" s="85">
        <v>57765</v>
      </c>
      <c r="H583" s="120">
        <v>0</v>
      </c>
      <c r="I583" s="120">
        <v>0</v>
      </c>
      <c r="J583" s="83">
        <v>0</v>
      </c>
      <c r="K583" s="3">
        <f>(IF($E583&lt;&gt;0,$K$2,IF($F583&lt;&gt;0,$K$2,IF($G583&lt;&gt;0,$K$2,IF($H583&lt;&gt;0,$K$2,IF($I583&lt;&gt;0,$K$2,IF($J583&lt;&gt;0,$K$2,"")))))))</f>
        <v>1</v>
      </c>
      <c r="L583" s="58"/>
    </row>
    <row r="584" spans="1:26" ht="36" hidden="1" customHeight="1">
      <c r="A584" s="107">
        <v>567</v>
      </c>
      <c r="B584" s="106"/>
      <c r="C584" s="119">
        <v>9603</v>
      </c>
      <c r="D584" s="118" t="s">
        <v>20</v>
      </c>
      <c r="E584" s="117"/>
      <c r="F584" s="116">
        <f>G584+H584+I584+J584</f>
        <v>0</v>
      </c>
      <c r="G584" s="115"/>
      <c r="H584" s="68">
        <v>0</v>
      </c>
      <c r="I584" s="68">
        <v>0</v>
      </c>
      <c r="J584" s="67">
        <v>0</v>
      </c>
      <c r="K584" s="3" t="str">
        <f>(IF($E584&lt;&gt;0,$K$2,IF($F584&lt;&gt;0,$K$2,IF($G584&lt;&gt;0,$K$2,IF($H584&lt;&gt;0,$K$2,IF($I584&lt;&gt;0,$K$2,IF($J584&lt;&gt;0,$K$2,"")))))))</f>
        <v/>
      </c>
      <c r="L584" s="58"/>
      <c r="M584" s="82"/>
      <c r="N584" s="82"/>
      <c r="O584" s="82"/>
      <c r="P584" s="82"/>
      <c r="Q584" s="82"/>
      <c r="R584" s="82"/>
      <c r="S584" s="82"/>
      <c r="T584" s="82"/>
      <c r="U584" s="82"/>
      <c r="V584" s="82"/>
      <c r="W584" s="82"/>
      <c r="X584" s="82"/>
      <c r="Y584" s="82"/>
      <c r="Z584" s="82"/>
    </row>
    <row r="585" spans="1:26" ht="30.75" customHeight="1">
      <c r="A585" s="107">
        <v>568</v>
      </c>
      <c r="B585" s="106"/>
      <c r="C585" s="114">
        <v>9607</v>
      </c>
      <c r="D585" s="113" t="s">
        <v>19</v>
      </c>
      <c r="E585" s="112"/>
      <c r="F585" s="111">
        <f>G585+H585+I585+J585</f>
        <v>-8577</v>
      </c>
      <c r="G585" s="110">
        <v>-8577</v>
      </c>
      <c r="H585" s="109">
        <v>0</v>
      </c>
      <c r="I585" s="109">
        <v>0</v>
      </c>
      <c r="J585" s="108">
        <v>0</v>
      </c>
      <c r="K585" s="3">
        <f>(IF($E585&lt;&gt;0,$K$2,IF($F585&lt;&gt;0,$K$2,IF($G585&lt;&gt;0,$K$2,IF($H585&lt;&gt;0,$K$2,IF($I585&lt;&gt;0,$K$2,IF($J585&lt;&gt;0,$K$2,"")))))))</f>
        <v>1</v>
      </c>
      <c r="L585" s="58"/>
    </row>
    <row r="586" spans="1:26" ht="18.75" hidden="1" customHeight="1">
      <c r="A586" s="107">
        <v>569</v>
      </c>
      <c r="B586" s="106"/>
      <c r="C586" s="105">
        <v>9609</v>
      </c>
      <c r="D586" s="104" t="s">
        <v>18</v>
      </c>
      <c r="E586" s="103"/>
      <c r="F586" s="102">
        <f>G586+H586+I586+J586</f>
        <v>0</v>
      </c>
      <c r="G586" s="101"/>
      <c r="H586" s="100">
        <v>0</v>
      </c>
      <c r="I586" s="100">
        <v>0</v>
      </c>
      <c r="J586" s="99">
        <v>0</v>
      </c>
      <c r="K586" s="3" t="str">
        <f>(IF($E586&lt;&gt;0,$K$2,IF($F586&lt;&gt;0,$K$2,IF($G586&lt;&gt;0,$K$2,IF($H586&lt;&gt;0,$K$2,IF($I586&lt;&gt;0,$K$2,IF($J586&lt;&gt;0,$K$2,"")))))))</f>
        <v/>
      </c>
      <c r="L586" s="58"/>
    </row>
    <row r="587" spans="1:26" s="82" customFormat="1" ht="18" hidden="1" customHeight="1">
      <c r="A587" s="98">
        <v>575</v>
      </c>
      <c r="B587" s="97">
        <v>9800</v>
      </c>
      <c r="C587" s="96" t="s">
        <v>17</v>
      </c>
      <c r="D587" s="95"/>
      <c r="E587" s="94">
        <f>SUM(E588:E592)</f>
        <v>0</v>
      </c>
      <c r="F587" s="93">
        <f>SUM(F588:F592)</f>
        <v>0</v>
      </c>
      <c r="G587" s="92">
        <f>SUM(G588:G592)</f>
        <v>0</v>
      </c>
      <c r="H587" s="91">
        <f>SUM(H588:H592)</f>
        <v>0</v>
      </c>
      <c r="I587" s="91">
        <f>SUM(I588:I592)</f>
        <v>0</v>
      </c>
      <c r="J587" s="90">
        <f>SUM(J588:J592)</f>
        <v>0</v>
      </c>
      <c r="K587" s="3" t="str">
        <f>(IF($E587&lt;&gt;0,$K$2,IF($F587&lt;&gt;0,$K$2,IF($G587&lt;&gt;0,$K$2,IF($H587&lt;&gt;0,$K$2,IF($I587&lt;&gt;0,$K$2,IF($J587&lt;&gt;0,$K$2,"")))))))</f>
        <v/>
      </c>
      <c r="L587" s="58"/>
      <c r="M587" s="1"/>
      <c r="N587" s="1"/>
      <c r="O587" s="1"/>
      <c r="P587" s="1"/>
      <c r="Q587" s="1"/>
      <c r="R587" s="1"/>
      <c r="S587" s="1"/>
      <c r="T587" s="1"/>
      <c r="U587" s="1"/>
      <c r="V587" s="1"/>
      <c r="W587" s="1"/>
      <c r="X587" s="1"/>
      <c r="Y587" s="1"/>
      <c r="Z587" s="1"/>
    </row>
    <row r="588" spans="1:26" ht="18.75" hidden="1" customHeight="1">
      <c r="A588" s="26">
        <v>580</v>
      </c>
      <c r="B588" s="74"/>
      <c r="C588" s="89">
        <v>9810</v>
      </c>
      <c r="D588" s="88" t="s">
        <v>16</v>
      </c>
      <c r="E588" s="87">
        <v>0</v>
      </c>
      <c r="F588" s="86">
        <f>G588+H588+I588+J588</f>
        <v>0</v>
      </c>
      <c r="G588" s="85"/>
      <c r="H588" s="84"/>
      <c r="I588" s="84"/>
      <c r="J588" s="83">
        <v>0</v>
      </c>
      <c r="K588" s="3" t="str">
        <f>(IF($E588&lt;&gt;0,$K$2,IF($F588&lt;&gt;0,$K$2,IF($G588&lt;&gt;0,$K$2,IF($H588&lt;&gt;0,$K$2,IF($I588&lt;&gt;0,$K$2,IF($J588&lt;&gt;0,$K$2,"")))))))</f>
        <v/>
      </c>
      <c r="L588" s="58"/>
    </row>
    <row r="589" spans="1:26" ht="18.75" hidden="1" customHeight="1">
      <c r="A589" s="26">
        <v>585</v>
      </c>
      <c r="B589" s="74"/>
      <c r="C589" s="81">
        <v>9820</v>
      </c>
      <c r="D589" s="80" t="s">
        <v>15</v>
      </c>
      <c r="E589" s="79">
        <v>0</v>
      </c>
      <c r="F589" s="78">
        <f>G589+H589+I589+J589</f>
        <v>0</v>
      </c>
      <c r="G589" s="77"/>
      <c r="H589" s="76"/>
      <c r="I589" s="76"/>
      <c r="J589" s="75">
        <v>0</v>
      </c>
      <c r="K589" s="3" t="str">
        <f>(IF($E589&lt;&gt;0,$K$2,IF($F589&lt;&gt;0,$K$2,IF($G589&lt;&gt;0,$K$2,IF($H589&lt;&gt;0,$K$2,IF($I589&lt;&gt;0,$K$2,IF($J589&lt;&gt;0,$K$2,"")))))))</f>
        <v/>
      </c>
      <c r="L589" s="58"/>
      <c r="M589" s="82"/>
      <c r="N589" s="82"/>
      <c r="O589" s="82"/>
      <c r="P589" s="82"/>
      <c r="Q589" s="82"/>
      <c r="R589" s="82"/>
      <c r="S589" s="82"/>
      <c r="T589" s="82"/>
      <c r="U589" s="82"/>
      <c r="V589" s="82"/>
      <c r="W589" s="82"/>
      <c r="X589" s="82"/>
      <c r="Y589" s="82"/>
      <c r="Z589" s="82"/>
    </row>
    <row r="590" spans="1:26" ht="18.75" hidden="1" customHeight="1">
      <c r="A590" s="26">
        <v>590</v>
      </c>
      <c r="B590" s="74"/>
      <c r="C590" s="81">
        <v>9830</v>
      </c>
      <c r="D590" s="80" t="s">
        <v>14</v>
      </c>
      <c r="E590" s="79">
        <v>0</v>
      </c>
      <c r="F590" s="78">
        <f>G590+H590+I590+J590</f>
        <v>0</v>
      </c>
      <c r="G590" s="77"/>
      <c r="H590" s="76"/>
      <c r="I590" s="76"/>
      <c r="J590" s="75">
        <v>0</v>
      </c>
      <c r="K590" s="3" t="str">
        <f>(IF($E590&lt;&gt;0,$K$2,IF($F590&lt;&gt;0,$K$2,IF($G590&lt;&gt;0,$K$2,IF($H590&lt;&gt;0,$K$2,IF($I590&lt;&gt;0,$K$2,IF($J590&lt;&gt;0,$K$2,"")))))))</f>
        <v/>
      </c>
      <c r="L590" s="58"/>
    </row>
    <row r="591" spans="1:26" ht="18.75" hidden="1" customHeight="1">
      <c r="A591" s="32">
        <v>600</v>
      </c>
      <c r="B591" s="74"/>
      <c r="C591" s="73">
        <v>9850</v>
      </c>
      <c r="D591" s="72" t="s">
        <v>13</v>
      </c>
      <c r="E591" s="71">
        <v>0</v>
      </c>
      <c r="F591" s="70">
        <f>G591+H591+I591+J591</f>
        <v>0</v>
      </c>
      <c r="G591" s="69"/>
      <c r="H591" s="68">
        <v>0</v>
      </c>
      <c r="I591" s="68">
        <v>0</v>
      </c>
      <c r="J591" s="67">
        <v>0</v>
      </c>
      <c r="K591" s="3" t="str">
        <f>(IF($E591&lt;&gt;0,$K$2,IF($F591&lt;&gt;0,$K$2,IF($G591&lt;&gt;0,$K$2,IF($H591&lt;&gt;0,$K$2,IF($I591&lt;&gt;0,$K$2,IF($J591&lt;&gt;0,$K$2,"")))))))</f>
        <v/>
      </c>
      <c r="L591" s="58"/>
    </row>
    <row r="592" spans="1:26" ht="33" hidden="1" customHeight="1">
      <c r="A592" s="32">
        <v>605</v>
      </c>
      <c r="B592" s="66"/>
      <c r="C592" s="65">
        <v>9890</v>
      </c>
      <c r="D592" s="64" t="s">
        <v>12</v>
      </c>
      <c r="E592" s="63"/>
      <c r="F592" s="62">
        <f>G592+H592+I592+J592</f>
        <v>0</v>
      </c>
      <c r="G592" s="61"/>
      <c r="H592" s="60">
        <v>0</v>
      </c>
      <c r="I592" s="60">
        <v>0</v>
      </c>
      <c r="J592" s="59">
        <v>0</v>
      </c>
      <c r="K592" s="3" t="str">
        <f>(IF($E592&lt;&gt;0,$K$2,IF($F592&lt;&gt;0,$K$2,IF($G592&lt;&gt;0,$K$2,IF($H592&lt;&gt;0,$K$2,IF($I592&lt;&gt;0,$K$2,IF($J592&lt;&gt;0,$K$2,"")))))))</f>
        <v/>
      </c>
      <c r="L592" s="58"/>
    </row>
    <row r="593" spans="1:26" ht="20.25" customHeight="1" thickBot="1">
      <c r="A593" s="32">
        <v>610</v>
      </c>
      <c r="B593" s="57" t="s">
        <v>11</v>
      </c>
      <c r="C593" s="56" t="s">
        <v>10</v>
      </c>
      <c r="D593" s="55" t="s">
        <v>9</v>
      </c>
      <c r="E593" s="54">
        <f>SUM(E457,E461,E464,E467,E477,E493,E498,E499,E508,E512,E517,E474,E520,E527,E531,E532,E537,E540,E562,E582,E587)</f>
        <v>0</v>
      </c>
      <c r="F593" s="54">
        <f>SUM(F457,F461,F464,F467,F477,F493,F498,F499,F508,F512,F517,F474,F520,F527,F531,F532,F537,F540,F562,F582,F587)</f>
        <v>0</v>
      </c>
      <c r="G593" s="53">
        <f>SUM(G457,G461,G464,G467,G477,G493,G498,G499,G508,G512,G517,G474,G520,G527,G531,G532,G537,G540,G562,G582,G587)</f>
        <v>0</v>
      </c>
      <c r="H593" s="52">
        <f>SUM(H457,H461,H464,H467,H477,H493,H498,H499,H508,H512,H517,H474,H520,H527,H531,H532,H537,H540,H562,H582,H587)</f>
        <v>0</v>
      </c>
      <c r="I593" s="52">
        <f>SUM(I457,I461,I464,I467,I477,I493,I498,I499,I508,I512,I517,I474,I520,I527,I531,I532,I537,I540,I562,I582,I587)</f>
        <v>0</v>
      </c>
      <c r="J593" s="51">
        <f>SUM(J457,J461,J464,J467,J477,J493,J498,J499,J508,J512,J517,J474,J520,J527,J531,J532,J537,J540,J562,J582,J587)</f>
        <v>0</v>
      </c>
      <c r="K593" s="3">
        <v>1</v>
      </c>
      <c r="L593" s="9"/>
    </row>
    <row r="594" spans="1:26" ht="18.75" customHeight="1" thickTop="1">
      <c r="A594" s="32"/>
      <c r="B594" s="18"/>
      <c r="C594" s="18"/>
      <c r="D594" s="50">
        <f>+IF(+SUM(E594:J594)=0,0,"Контрола: дефицит/излишък = финансиране с обратен знак (V. + VІ. = 0)")</f>
        <v>0</v>
      </c>
      <c r="E594" s="49">
        <f>E593+E441</f>
        <v>0</v>
      </c>
      <c r="F594" s="48">
        <f>F593+F441</f>
        <v>0</v>
      </c>
      <c r="G594" s="47">
        <f>G593+G441</f>
        <v>0</v>
      </c>
      <c r="H594" s="47">
        <f>H593+H441</f>
        <v>0</v>
      </c>
      <c r="I594" s="47">
        <f>I593+I441</f>
        <v>0</v>
      </c>
      <c r="J594" s="47">
        <f>J593+J441</f>
        <v>0</v>
      </c>
      <c r="K594" s="3">
        <v>1</v>
      </c>
      <c r="L594" s="9"/>
    </row>
    <row r="595" spans="1:26" ht="7.5" customHeight="1">
      <c r="A595" s="32"/>
      <c r="B595" s="19"/>
      <c r="C595" s="40"/>
      <c r="D595" s="36"/>
      <c r="E595" s="36"/>
      <c r="F595" s="36"/>
      <c r="G595" s="18"/>
      <c r="H595" s="18"/>
      <c r="I595" s="18"/>
      <c r="J595" s="18"/>
      <c r="K595" s="3">
        <v>1</v>
      </c>
      <c r="L595" s="9"/>
    </row>
    <row r="596" spans="1:26" ht="45" customHeight="1">
      <c r="A596" s="32"/>
      <c r="B596" s="19"/>
      <c r="C596" s="46"/>
      <c r="D596" s="41"/>
      <c r="E596" s="45"/>
      <c r="F596" s="45" t="s">
        <v>8</v>
      </c>
      <c r="G596" s="44"/>
      <c r="H596" s="43"/>
      <c r="I596" s="43"/>
      <c r="J596" s="42"/>
      <c r="K596" s="3">
        <v>1</v>
      </c>
      <c r="L596" s="17"/>
    </row>
    <row r="597" spans="1:26" ht="18.75" customHeight="1">
      <c r="A597" s="32"/>
      <c r="B597" s="19"/>
      <c r="C597" s="40"/>
      <c r="D597" s="41"/>
      <c r="E597" s="18"/>
      <c r="F597" s="40"/>
      <c r="G597" s="27" t="s">
        <v>3</v>
      </c>
      <c r="H597" s="27"/>
      <c r="I597" s="27"/>
      <c r="J597" s="27"/>
      <c r="K597" s="3">
        <v>1</v>
      </c>
      <c r="L597" s="17"/>
    </row>
    <row r="598" spans="1:26" ht="6.75" customHeight="1">
      <c r="A598" s="32"/>
      <c r="B598" s="19"/>
      <c r="C598" s="40"/>
      <c r="D598" s="41"/>
      <c r="E598" s="18"/>
      <c r="F598" s="40"/>
      <c r="G598" s="36"/>
      <c r="H598" s="36"/>
      <c r="I598" s="36"/>
      <c r="J598" s="36"/>
      <c r="K598" s="3">
        <v>1</v>
      </c>
      <c r="L598" s="17"/>
    </row>
    <row r="599" spans="1:26" ht="45.75" customHeight="1">
      <c r="A599" s="32"/>
      <c r="B599" s="19"/>
      <c r="C599" s="39" t="s">
        <v>7</v>
      </c>
      <c r="D599" s="38"/>
      <c r="E599" s="37"/>
      <c r="F599" s="36" t="s">
        <v>6</v>
      </c>
      <c r="G599" s="35"/>
      <c r="H599" s="34"/>
      <c r="I599" s="34"/>
      <c r="J599" s="33"/>
      <c r="K599" s="3">
        <v>1</v>
      </c>
      <c r="L599" s="17"/>
    </row>
    <row r="600" spans="1:26" ht="21.75" customHeight="1">
      <c r="A600" s="32"/>
      <c r="B600" s="31" t="s">
        <v>5</v>
      </c>
      <c r="C600" s="31"/>
      <c r="D600" s="30" t="s">
        <v>4</v>
      </c>
      <c r="E600" s="29"/>
      <c r="F600" s="28"/>
      <c r="G600" s="27" t="s">
        <v>3</v>
      </c>
      <c r="H600" s="27"/>
      <c r="I600" s="27"/>
      <c r="J600" s="27"/>
      <c r="K600" s="3">
        <v>1</v>
      </c>
      <c r="L600" s="17"/>
    </row>
    <row r="601" spans="1:26" ht="45" customHeight="1">
      <c r="A601" s="26"/>
      <c r="B601" s="25">
        <v>42956</v>
      </c>
      <c r="C601" s="24"/>
      <c r="D601" s="23" t="s">
        <v>2</v>
      </c>
      <c r="E601" s="22"/>
      <c r="F601" s="21"/>
      <c r="G601" s="13" t="s">
        <v>1</v>
      </c>
      <c r="H601" s="12"/>
      <c r="I601" s="11"/>
      <c r="J601" s="10"/>
      <c r="K601" s="3">
        <v>1</v>
      </c>
      <c r="L601" s="17"/>
    </row>
    <row r="602" spans="1:26" s="16" customFormat="1" ht="6" customHeight="1">
      <c r="A602" s="20"/>
      <c r="B602" s="18"/>
      <c r="C602" s="18"/>
      <c r="D602" s="19"/>
      <c r="E602" s="18"/>
      <c r="F602" s="18"/>
      <c r="G602" s="18"/>
      <c r="H602" s="18"/>
      <c r="I602" s="18"/>
      <c r="J602" s="18"/>
      <c r="K602" s="3">
        <v>1</v>
      </c>
      <c r="L602" s="17"/>
      <c r="M602" s="1"/>
      <c r="N602" s="1"/>
      <c r="O602" s="1"/>
      <c r="P602" s="1"/>
      <c r="Q602" s="1"/>
      <c r="R602" s="1"/>
      <c r="S602" s="1"/>
      <c r="T602" s="1"/>
      <c r="U602" s="1"/>
      <c r="V602" s="1"/>
      <c r="W602" s="1"/>
      <c r="X602" s="1"/>
      <c r="Y602" s="1"/>
      <c r="Z602" s="1"/>
    </row>
    <row r="603" spans="1:26" ht="24" customHeight="1">
      <c r="A603" s="14"/>
      <c r="B603" s="14"/>
      <c r="C603" s="14"/>
      <c r="D603" s="15"/>
      <c r="E603" s="14"/>
      <c r="F603" s="14"/>
      <c r="G603" s="13" t="s">
        <v>0</v>
      </c>
      <c r="H603" s="12"/>
      <c r="I603" s="11"/>
      <c r="J603" s="10"/>
      <c r="K603" s="3">
        <v>1</v>
      </c>
      <c r="L603" s="9"/>
    </row>
    <row r="604" spans="1:26">
      <c r="B604" s="2"/>
      <c r="C604" s="2"/>
      <c r="D604" s="8"/>
      <c r="E604" s="2"/>
      <c r="F604" s="2"/>
      <c r="G604" s="2"/>
      <c r="H604" s="2"/>
      <c r="I604" s="2"/>
      <c r="J604" s="2"/>
      <c r="K604" s="3">
        <v>1</v>
      </c>
    </row>
    <row r="605" spans="1:26">
      <c r="B605" s="6"/>
      <c r="C605" s="6"/>
      <c r="D605" s="7"/>
      <c r="E605" s="6"/>
      <c r="F605" s="6"/>
      <c r="G605" s="6"/>
      <c r="H605" s="6"/>
      <c r="I605" s="6"/>
      <c r="J605" s="6"/>
      <c r="K605" s="3">
        <v>1</v>
      </c>
      <c r="L605" s="6"/>
    </row>
  </sheetData>
  <sheetProtection password="81B0" sheet="1" scenarios="1"/>
  <autoFilter ref="K1:K605">
    <filterColumn colId="0">
      <filters>
        <filter val="1"/>
      </filters>
    </filterColumn>
  </autoFilter>
  <mergeCells count="100">
    <mergeCell ref="C39:D39"/>
    <mergeCell ref="C186:D186"/>
    <mergeCell ref="B7:D7"/>
    <mergeCell ref="B9:D9"/>
    <mergeCell ref="B12:D12"/>
    <mergeCell ref="C22:D22"/>
    <mergeCell ref="C28:D28"/>
    <mergeCell ref="C33:D33"/>
    <mergeCell ref="C258:D258"/>
    <mergeCell ref="C265:D265"/>
    <mergeCell ref="C270:D270"/>
    <mergeCell ref="C271:D271"/>
    <mergeCell ref="C297:D297"/>
    <mergeCell ref="C272:D272"/>
    <mergeCell ref="C275:D275"/>
    <mergeCell ref="C269:D269"/>
    <mergeCell ref="C276:D276"/>
    <mergeCell ref="C293:D293"/>
    <mergeCell ref="B601:C601"/>
    <mergeCell ref="C371:D371"/>
    <mergeCell ref="C379:D379"/>
    <mergeCell ref="C395:D395"/>
    <mergeCell ref="C384:D384"/>
    <mergeCell ref="B434:D434"/>
    <mergeCell ref="C421:D421"/>
    <mergeCell ref="C402:D402"/>
    <mergeCell ref="C418:D418"/>
    <mergeCell ref="C405:D405"/>
    <mergeCell ref="H603:J603"/>
    <mergeCell ref="H601:J601"/>
    <mergeCell ref="C284:D284"/>
    <mergeCell ref="C287:D287"/>
    <mergeCell ref="C288:D288"/>
    <mergeCell ref="B445:D445"/>
    <mergeCell ref="C408:D408"/>
    <mergeCell ref="C420:D420"/>
    <mergeCell ref="B344:D344"/>
    <mergeCell ref="B346:D346"/>
    <mergeCell ref="C189:D189"/>
    <mergeCell ref="C195:D195"/>
    <mergeCell ref="B173:D173"/>
    <mergeCell ref="B175:D175"/>
    <mergeCell ref="B178:D178"/>
    <mergeCell ref="C203:D203"/>
    <mergeCell ref="C204:D204"/>
    <mergeCell ref="C226:D226"/>
    <mergeCell ref="C232:D232"/>
    <mergeCell ref="C236:D236"/>
    <mergeCell ref="C237:D237"/>
    <mergeCell ref="C255:D255"/>
    <mergeCell ref="C222:D222"/>
    <mergeCell ref="C235:D235"/>
    <mergeCell ref="C239:D239"/>
    <mergeCell ref="C238:D238"/>
    <mergeCell ref="C256:D256"/>
    <mergeCell ref="C257:D257"/>
    <mergeCell ref="B447:D447"/>
    <mergeCell ref="B431:D431"/>
    <mergeCell ref="B306:D306"/>
    <mergeCell ref="B308:D308"/>
    <mergeCell ref="B311:D311"/>
    <mergeCell ref="B340:D340"/>
    <mergeCell ref="B349:D349"/>
    <mergeCell ref="C357:D357"/>
    <mergeCell ref="C387:D387"/>
    <mergeCell ref="C419:D419"/>
    <mergeCell ref="C422:D422"/>
    <mergeCell ref="B429:D429"/>
    <mergeCell ref="C401:D401"/>
    <mergeCell ref="C398:D398"/>
    <mergeCell ref="C392:D392"/>
    <mergeCell ref="C587:D587"/>
    <mergeCell ref="C508:D508"/>
    <mergeCell ref="C531:D531"/>
    <mergeCell ref="C537:D537"/>
    <mergeCell ref="C540:D540"/>
    <mergeCell ref="C527:D527"/>
    <mergeCell ref="C512:D512"/>
    <mergeCell ref="C517:D517"/>
    <mergeCell ref="C582:D582"/>
    <mergeCell ref="B450:D450"/>
    <mergeCell ref="C562:D562"/>
    <mergeCell ref="C499:D499"/>
    <mergeCell ref="C520:D520"/>
    <mergeCell ref="C457:D457"/>
    <mergeCell ref="C493:D493"/>
    <mergeCell ref="C498:D498"/>
    <mergeCell ref="C474:D474"/>
    <mergeCell ref="C477:D477"/>
    <mergeCell ref="C532:D532"/>
    <mergeCell ref="I9:J9"/>
    <mergeCell ref="I10:J12"/>
    <mergeCell ref="G599:J599"/>
    <mergeCell ref="G597:J597"/>
    <mergeCell ref="G600:J600"/>
    <mergeCell ref="B600:C600"/>
    <mergeCell ref="G596:J596"/>
    <mergeCell ref="C461:D461"/>
    <mergeCell ref="C464:D464"/>
    <mergeCell ref="C467:D467"/>
  </mergeCells>
  <conditionalFormatting sqref="E443:J443">
    <cfRule type="cellIs" dxfId="73" priority="74" stopIfTrue="1" operator="notEqual">
      <formula>0</formula>
    </cfRule>
  </conditionalFormatting>
  <conditionalFormatting sqref="F588:F591">
    <cfRule type="cellIs" dxfId="72" priority="73" stopIfTrue="1" operator="notEqual">
      <formula>0</formula>
    </cfRule>
  </conditionalFormatting>
  <conditionalFormatting sqref="E313">
    <cfRule type="cellIs" dxfId="71" priority="68" stopIfTrue="1" operator="equal">
      <formula>98</formula>
    </cfRule>
    <cfRule type="cellIs" dxfId="70" priority="69" stopIfTrue="1" operator="equal">
      <formula>96</formula>
    </cfRule>
    <cfRule type="cellIs" dxfId="69" priority="70" stopIfTrue="1" operator="equal">
      <formula>42</formula>
    </cfRule>
    <cfRule type="cellIs" dxfId="68" priority="71" stopIfTrue="1" operator="equal">
      <formula>97</formula>
    </cfRule>
    <cfRule type="cellIs" dxfId="67" priority="72" stopIfTrue="1" operator="equal">
      <formula>33</formula>
    </cfRule>
  </conditionalFormatting>
  <conditionalFormatting sqref="F178">
    <cfRule type="cellIs" dxfId="66" priority="67" stopIfTrue="1" operator="equal">
      <formula>0</formula>
    </cfRule>
  </conditionalFormatting>
  <conditionalFormatting sqref="F311">
    <cfRule type="cellIs" dxfId="65" priority="66" stopIfTrue="1" operator="equal">
      <formula>0</formula>
    </cfRule>
  </conditionalFormatting>
  <conditionalFormatting sqref="F349">
    <cfRule type="cellIs" dxfId="64" priority="65" stopIfTrue="1" operator="equal">
      <formula>0</formula>
    </cfRule>
  </conditionalFormatting>
  <conditionalFormatting sqref="F434">
    <cfRule type="cellIs" dxfId="63" priority="64" stopIfTrue="1" operator="equal">
      <formula>0</formula>
    </cfRule>
  </conditionalFormatting>
  <conditionalFormatting sqref="F450">
    <cfRule type="cellIs" dxfId="62" priority="63" stopIfTrue="1" operator="equal">
      <formula>0</formula>
    </cfRule>
  </conditionalFormatting>
  <conditionalFormatting sqref="E594:J594">
    <cfRule type="cellIs" dxfId="61" priority="62" stopIfTrue="1" operator="notEqual">
      <formula>0</formula>
    </cfRule>
  </conditionalFormatting>
  <conditionalFormatting sqref="E15">
    <cfRule type="cellIs" dxfId="60" priority="57" stopIfTrue="1" operator="equal">
      <formula>98</formula>
    </cfRule>
    <cfRule type="cellIs" dxfId="59" priority="58" stopIfTrue="1" operator="equal">
      <formula>96</formula>
    </cfRule>
    <cfRule type="cellIs" dxfId="58" priority="59" stopIfTrue="1" operator="equal">
      <formula>42</formula>
    </cfRule>
    <cfRule type="cellIs" dxfId="57" priority="60" stopIfTrue="1" operator="equal">
      <formula>97</formula>
    </cfRule>
    <cfRule type="cellIs" dxfId="56" priority="61" stopIfTrue="1" operator="equal">
      <formula>33</formula>
    </cfRule>
  </conditionalFormatting>
  <conditionalFormatting sqref="F15">
    <cfRule type="cellIs" dxfId="55" priority="52" stopIfTrue="1" operator="equal">
      <formula>"ЧУЖДИ СРЕДСТВА"</formula>
    </cfRule>
    <cfRule type="cellIs" dxfId="54" priority="53" stopIfTrue="1" operator="equal">
      <formula>"СЕС - ДМП"</formula>
    </cfRule>
    <cfRule type="cellIs" dxfId="53" priority="54" stopIfTrue="1" operator="equal">
      <formula>"СЕС - РА"</formula>
    </cfRule>
    <cfRule type="cellIs" dxfId="52" priority="55" stopIfTrue="1" operator="equal">
      <formula>"СЕС - ДЕС"</formula>
    </cfRule>
    <cfRule type="cellIs" dxfId="51" priority="56" stopIfTrue="1" operator="equal">
      <formula>"СЕС - КСФ"</formula>
    </cfRule>
  </conditionalFormatting>
  <conditionalFormatting sqref="E180">
    <cfRule type="cellIs" dxfId="50" priority="47" stopIfTrue="1" operator="equal">
      <formula>98</formula>
    </cfRule>
    <cfRule type="cellIs" dxfId="49" priority="48" stopIfTrue="1" operator="equal">
      <formula>96</formula>
    </cfRule>
    <cfRule type="cellIs" dxfId="48" priority="49" stopIfTrue="1" operator="equal">
      <formula>42</formula>
    </cfRule>
    <cfRule type="cellIs" dxfId="47" priority="50" stopIfTrue="1" operator="equal">
      <formula>97</formula>
    </cfRule>
    <cfRule type="cellIs" dxfId="46" priority="51" stopIfTrue="1" operator="equal">
      <formula>33</formula>
    </cfRule>
  </conditionalFormatting>
  <conditionalFormatting sqref="E351">
    <cfRule type="cellIs" dxfId="45" priority="42" stopIfTrue="1" operator="equal">
      <formula>98</formula>
    </cfRule>
    <cfRule type="cellIs" dxfId="44" priority="43" stopIfTrue="1" operator="equal">
      <formula>96</formula>
    </cfRule>
    <cfRule type="cellIs" dxfId="43" priority="44" stopIfTrue="1" operator="equal">
      <formula>42</formula>
    </cfRule>
    <cfRule type="cellIs" dxfId="42" priority="45" stopIfTrue="1" operator="equal">
      <formula>97</formula>
    </cfRule>
    <cfRule type="cellIs" dxfId="41" priority="46" stopIfTrue="1" operator="equal">
      <formula>33</formula>
    </cfRule>
  </conditionalFormatting>
  <conditionalFormatting sqref="E436">
    <cfRule type="cellIs" dxfId="40" priority="37" stopIfTrue="1" operator="equal">
      <formula>98</formula>
    </cfRule>
    <cfRule type="cellIs" dxfId="39" priority="38" stopIfTrue="1" operator="equal">
      <formula>96</formula>
    </cfRule>
    <cfRule type="cellIs" dxfId="38" priority="39" stopIfTrue="1" operator="equal">
      <formula>42</formula>
    </cfRule>
    <cfRule type="cellIs" dxfId="37" priority="40" stopIfTrue="1" operator="equal">
      <formula>97</formula>
    </cfRule>
    <cfRule type="cellIs" dxfId="36" priority="41" stopIfTrue="1" operator="equal">
      <formula>33</formula>
    </cfRule>
  </conditionalFormatting>
  <conditionalFormatting sqref="E452">
    <cfRule type="cellIs" dxfId="35" priority="32" stopIfTrue="1" operator="equal">
      <formula>98</formula>
    </cfRule>
    <cfRule type="cellIs" dxfId="34" priority="33" stopIfTrue="1" operator="equal">
      <formula>96</formula>
    </cfRule>
    <cfRule type="cellIs" dxfId="33" priority="34" stopIfTrue="1" operator="equal">
      <formula>42</formula>
    </cfRule>
    <cfRule type="cellIs" dxfId="32" priority="35" stopIfTrue="1" operator="equal">
      <formula>97</formula>
    </cfRule>
    <cfRule type="cellIs" dxfId="31" priority="36" stopIfTrue="1" operator="equal">
      <formula>33</formula>
    </cfRule>
  </conditionalFormatting>
  <conditionalFormatting sqref="F180">
    <cfRule type="cellIs" dxfId="30" priority="27" stopIfTrue="1" operator="equal">
      <formula>"ЧУЖДИ СРЕДСТВА"</formula>
    </cfRule>
    <cfRule type="cellIs" dxfId="29" priority="28" stopIfTrue="1" operator="equal">
      <formula>"СЕС - ДМП"</formula>
    </cfRule>
    <cfRule type="cellIs" dxfId="28" priority="29" stopIfTrue="1" operator="equal">
      <formula>"СЕС - РА"</formula>
    </cfRule>
    <cfRule type="cellIs" dxfId="27" priority="30" stopIfTrue="1" operator="equal">
      <formula>"СЕС - ДЕС"</formula>
    </cfRule>
    <cfRule type="cellIs" dxfId="26" priority="31" stopIfTrue="1" operator="equal">
      <formula>"СЕС - КСФ"</formula>
    </cfRule>
  </conditionalFormatting>
  <conditionalFormatting sqref="F313">
    <cfRule type="cellIs" dxfId="25" priority="22" stopIfTrue="1" operator="equal">
      <formula>"ЧУЖДИ СРЕДСТВА"</formula>
    </cfRule>
    <cfRule type="cellIs" dxfId="24" priority="23" stopIfTrue="1" operator="equal">
      <formula>"СЕС - ДМП"</formula>
    </cfRule>
    <cfRule type="cellIs" dxfId="23" priority="24" stopIfTrue="1" operator="equal">
      <formula>"СЕС - РА"</formula>
    </cfRule>
    <cfRule type="cellIs" dxfId="22" priority="25" stopIfTrue="1" operator="equal">
      <formula>"СЕС - ДЕС"</formula>
    </cfRule>
    <cfRule type="cellIs" dxfId="21" priority="26" stopIfTrue="1" operator="equal">
      <formula>"СЕС - КСФ"</formula>
    </cfRule>
  </conditionalFormatting>
  <conditionalFormatting sqref="F351">
    <cfRule type="cellIs" dxfId="20" priority="17" stopIfTrue="1" operator="equal">
      <formula>"ЧУЖДИ СРЕДСТВА"</formula>
    </cfRule>
    <cfRule type="cellIs" dxfId="19" priority="18" stopIfTrue="1" operator="equal">
      <formula>"СЕС - ДМП"</formula>
    </cfRule>
    <cfRule type="cellIs" dxfId="18" priority="19" stopIfTrue="1" operator="equal">
      <formula>"СЕС - РА"</formula>
    </cfRule>
    <cfRule type="cellIs" dxfId="17" priority="20" stopIfTrue="1" operator="equal">
      <formula>"СЕС - ДЕС"</formula>
    </cfRule>
    <cfRule type="cellIs" dxfId="16" priority="21" stopIfTrue="1" operator="equal">
      <formula>"СЕС - КСФ"</formula>
    </cfRule>
  </conditionalFormatting>
  <conditionalFormatting sqref="F436">
    <cfRule type="cellIs" dxfId="15" priority="12" stopIfTrue="1" operator="equal">
      <formula>"ЧУЖДИ СРЕДСТВА"</formula>
    </cfRule>
    <cfRule type="cellIs" dxfId="14" priority="13" stopIfTrue="1" operator="equal">
      <formula>"СЕС - ДМП"</formula>
    </cfRule>
    <cfRule type="cellIs" dxfId="13" priority="14" stopIfTrue="1" operator="equal">
      <formula>"СЕС - РА"</formula>
    </cfRule>
    <cfRule type="cellIs" dxfId="12" priority="15" stopIfTrue="1" operator="equal">
      <formula>"СЕС - ДЕС"</formula>
    </cfRule>
    <cfRule type="cellIs" dxfId="11" priority="16" stopIfTrue="1" operator="equal">
      <formula>"СЕС - КСФ"</formula>
    </cfRule>
  </conditionalFormatting>
  <conditionalFormatting sqref="F452">
    <cfRule type="cellIs" dxfId="10" priority="7" stopIfTrue="1" operator="equal">
      <formula>"ЧУЖДИ СРЕДСТВА"</formula>
    </cfRule>
    <cfRule type="cellIs" dxfId="9" priority="8" stopIfTrue="1" operator="equal">
      <formula>"СЕС - ДМП"</formula>
    </cfRule>
    <cfRule type="cellIs" dxfId="8" priority="9" stopIfTrue="1" operator="equal">
      <formula>"СЕС - РА"</formula>
    </cfRule>
    <cfRule type="cellIs" dxfId="7" priority="10" stopIfTrue="1" operator="equal">
      <formula>"СЕС - ДЕС"</formula>
    </cfRule>
    <cfRule type="cellIs" dxfId="6" priority="11" stopIfTrue="1" operator="equal">
      <formula>"СЕС - КСФ"</formula>
    </cfRule>
  </conditionalFormatting>
  <conditionalFormatting sqref="D443">
    <cfRule type="cellIs" dxfId="5" priority="6" stopIfTrue="1" operator="notEqual">
      <formula>0</formula>
    </cfRule>
  </conditionalFormatting>
  <conditionalFormatting sqref="D594">
    <cfRule type="cellIs" dxfId="4" priority="5" stopIfTrue="1" operator="notEqual">
      <formula>0</formula>
    </cfRule>
  </conditionalFormatting>
  <conditionalFormatting sqref="I9:J9">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7">
    <dataValidation type="whole" operator="lessThan" allowBlank="1" showInputMessage="1" showErrorMessage="1" error="Въвежда се цяло число!" sqref="F58:J58 F358:F370 F372:F378 F380:F383 F385:F386 F388:F391 F393:F394 F396:F397 F399:F401 F403:F404 F406:F407 F409:F414 F418:F421 F423:F424 F458:F460 F462:F463 F465:F466 F468:F473 F475:F476 F478:F492 F494:F498 F500:F507 F509:F511 F513:F516 F518:F519 F521:F526 F528:F531 F533:F536 F541:F561 F563:F581 F583:F586 F588:F592 F538:F539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 type="list" allowBlank="1" showInputMessage="1" showErrorMessage="1" sqref="F9">
      <formula1>Date</formula1>
    </dataValidation>
    <dataValidation errorStyle="information" operator="lessThan" allowBlank="1" showInputMessage="1" showErrorMessage="1" error="Въвежда се отрицателно число !" sqref="D399:D400"/>
    <dataValidation type="whole" operator="lessThan" allowBlank="1" showInputMessage="1" showErrorMessage="1" error="Въвежда се цяло яисло!" sqref="E418:E421 E423:E424 E458:E460 E462:E463 E465:E466 E468:E473 E475:E476 E478:E492 E494:E498 E500:E507 E583:E586 E513:E516 E521:E526 E528:E531 E592 E518:E519 E541:E561 E563:E581 E509:E511 E533:E536 E538:E539">
      <formula1>999999999999999000000</formula1>
    </dataValidation>
    <dataValidation type="whole" operator="lessThan" allowBlank="1" showInputMessage="1" showErrorMessage="1" error="Въвежда се цяло число!" sqref="E406:E407 E403:E404 E588:E591 E409:E414 G403:J404 G406:J407 G358:J370 G372:J378 G380:J383 G385:J386 G388:J391 G393:J394 G396:J397 G399:J401 G418:J421 G423:J424 G409:J414 G538:J539 E358:E370 E372:E378 E380:E383 E385:E386 E388:E391 E393:E394 E396:E397 E399:E401 G458:J460 G462:J463 G465:J466 G468:J473 G475:J476 G478:J492 G494:J498 G500:J507 G509:J511 G513:J516 G518:J519 G521:J526 G528:J531 G533:J536 G541:J561 G588:J592 G583:J586 G563:J581">
      <formula1>999999999999999000</formula1>
    </dataValidation>
    <dataValidation type="whole" errorStyle="information" operator="lessThan" allowBlank="1" showInputMessage="1" showErrorMessage="1" error="Въвежда се отрицателно число !" sqref="E398:J398">
      <formula1>0</formula1>
    </dataValidation>
    <dataValidation type="whole" errorStyle="information" operator="greaterThan" allowBlank="1" showInputMessage="1" showErrorMessage="1" error="Въвежда се положително число !" sqref="D377">
      <formula1>0</formula1>
    </dataValidation>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rowBreaks count="1" manualBreakCount="1">
    <brk id="58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OTCHET</vt:lpstr>
      <vt:lpstr>OTCHET!Print_Area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vasileva_m</dc:creator>
  <cp:lastModifiedBy>vasileva_m</cp:lastModifiedBy>
  <dcterms:created xsi:type="dcterms:W3CDTF">2017-08-15T06:02:40Z</dcterms:created>
  <dcterms:modified xsi:type="dcterms:W3CDTF">2017-08-15T06:03:32Z</dcterms:modified>
</cp:coreProperties>
</file>