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65" windowHeight="6420" tabRatio="559" activeTab="2"/>
  </bookViews>
  <sheets>
    <sheet name="3.3.1.9.3" sheetId="1" r:id="rId1"/>
    <sheet name="3.4.1.9.3" sheetId="2" r:id="rId2"/>
    <sheet name="3.1.9.3" sheetId="3" r:id="rId3"/>
    <sheet name="3.2.9.3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'3.1.9.3'!$A$1:$V$25</definedName>
    <definedName name="_xlnm.Print_Area" localSheetId="0">'3.3.1.9.3'!$A$1:$U$60</definedName>
    <definedName name="_xlnm.Print_Area" localSheetId="1">'3.4.1.9.3'!$A$1:$U$58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<sst xmlns="http://schemas.openxmlformats.org/spreadsheetml/2006/main" count="311" uniqueCount="178">
  <si>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</si>
  <si>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</si>
  <si>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</si>
  <si>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</si>
  <si>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</si>
  <si>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</si>
  <si>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</si>
  <si>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</si>
  <si>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</si>
  <si>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</si>
  <si>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</si>
  <si>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</si>
  <si>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</si>
  <si>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</si>
  <si>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</si>
  <si>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</si>
  <si>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</si>
  <si>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</si>
  <si>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</si>
  <si>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</si>
  <si>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</si>
  <si>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</si>
  <si>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</si>
  <si>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</si>
  <si>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</si>
  <si>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</si>
  <si>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</si>
  <si>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</si>
  <si>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</si>
  <si>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</si>
  <si>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</si>
  <si>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</si>
  <si>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</si>
  <si>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</si>
  <si>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</si>
  <si>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</si>
  <si>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</si>
  <si>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</si>
  <si>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</si>
  <si>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</si>
  <si>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</si>
  <si>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</si>
  <si>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</si>
  <si>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</si>
  <si>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</si>
  <si>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</si>
  <si>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</si>
  <si>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</si>
  <si>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</si>
  <si>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</si>
  <si>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</si>
  <si>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</si>
  <si>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</si>
  <si>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</si>
  <si>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</si>
  <si>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</si>
  <si>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</si>
  <si>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</si>
  <si>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</si>
  <si>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</si>
  <si>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</si>
  <si>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</si>
  <si>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</si>
  <si>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</si>
  <si>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</si>
  <si>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</si>
  <si>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</si>
  <si>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</si>
  <si>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</si>
  <si>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</si>
  <si>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</si>
  <si>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</si>
  <si>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</si>
  <si>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</si>
  <si>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</si>
  <si>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</si>
  <si>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</si>
  <si>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</si>
  <si>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</si>
  <si>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</si>
  <si>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</si>
  <si>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</si>
  <si>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</si>
  <si>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</si>
  <si>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</si>
  <si>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</si>
  <si>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</si>
  <si>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</si>
  <si>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</si>
  <si>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</si>
  <si>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</si>
  <si>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</si>
  <si>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</si>
  <si>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</si>
  <si>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</si>
  <si>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</si>
  <si>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</si>
  <si>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</si>
  <si>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</si>
  <si>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</si>
  <si>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</si>
  <si>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</si>
  <si>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</si>
  <si>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</si>
  <si>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</si>
  <si>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</si>
  <si>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</si>
  <si>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</si>
  <si>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</si>
  <si>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</si>
  <si>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</si>
  <si>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</si>
  <si>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</si>
  <si>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</si>
  <si>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r>
      <t>1</t>
    </r>
    <r>
      <rPr>
        <b/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</si>
  <si>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</si>
  <si>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</si>
  <si>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</si>
  <si>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</si>
  <si>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</si>
  <si>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</si>
  <si>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</si>
  <si>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</si>
  <si>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</si>
  <si>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</si>
  <si>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ЗПАД “Булстрад” АД</t>
  </si>
  <si>
    <t>“ДЗИ - Общо застраховане” АД</t>
  </si>
  <si>
    <t>ЗПАД “Алианц България” АД</t>
  </si>
  <si>
    <t>ЗД “Бул инс” АД</t>
  </si>
  <si>
    <t>“Застрахователно и презастрахователно дружество Витоша” АД</t>
  </si>
  <si>
    <t>ЗК “Орел” АД</t>
  </si>
  <si>
    <t>“Застрахователно акционерно дружество “Армеец”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</si>
  <si>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</si>
  <si>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</si>
  <si>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</si>
  <si>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</si>
  <si>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</si>
  <si>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</si>
  <si>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</si>
  <si>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“Кю Би И Интернешънъл Иншурънс Лимитид – клон София”</t>
  </si>
  <si>
    <t>“Общинска застрахователна компания”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</si>
  <si>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</si>
  <si>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</si>
  <si>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</si>
  <si>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</si>
  <si>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</si>
  <si>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</si>
  <si>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</si>
  <si>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</si>
  <si>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</si>
  <si>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</si>
  <si>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</si>
  <si>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</si>
  <si>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</si>
  <si>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</si>
  <si>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</si>
  <si>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</si>
  <si>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ОБЩО</t>
  </si>
  <si>
    <r>
      <t>1</t>
    </r>
    <r>
      <rPr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</si>
  <si>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Забележка:</t>
  </si>
  <si>
    <t>ЗК ДСК Гаранция АД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</si>
  <si>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</si>
  <si>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</si>
  <si>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</si>
  <si>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</si>
  <si>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В т.ч. ПО ГО НА АВТОМОБИЛИСТИТЕ</t>
  </si>
  <si>
    <t>В т.ч. ПО ГО НА ПРЕВОЗВАЧА</t>
  </si>
  <si>
    <t>ЗК "Лев Инс” АД</t>
  </si>
  <si>
    <t>Премийният приход на "Българска агенция за експортно застраховане" АД по закона за застраховането е 1 372 475 лв.</t>
  </si>
  <si>
    <r>
      <t xml:space="preserve">СЧЕТОВОДНИ БАЛАНСИ НА ЗАСТРАХОВАТЕЛИТЕ КЪМ 30.09.2006 ГОДИНА - ОБЩО ЗАСТРАХОВАНЕ </t>
    </r>
    <r>
      <rPr>
        <b/>
        <vertAlign val="superscript"/>
        <sz val="18"/>
        <rFont val="Times New Roman"/>
        <family val="1"/>
      </rPr>
      <t>1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</si>
  <si>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</si>
  <si>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</si>
  <si>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загуби от реализацията на инвестиции</t>
  </si>
  <si>
    <t>Корпоративен данък</t>
  </si>
  <si>
    <t>15.</t>
  </si>
  <si>
    <r>
      <t>ПРЕМИЕН ПРИХОД ПО ЗАСТРАХОВАТЕЛИ ЗА деветмесечието на 2006 ГОДИНА - ОБЩО ЗАСТРАХОВАНЕ</t>
    </r>
    <r>
      <rPr>
        <b/>
        <vertAlign val="superscript"/>
        <sz val="18"/>
        <rFont val="Times New Roman"/>
        <family val="1"/>
      </rPr>
      <t>1</t>
    </r>
  </si>
  <si>
    <r>
      <t>ИЗПЛАТЕНИ ОБЕЗЩЕТЕНИЯ ПО ЗАСТРАХОВАТЕЛИ ЗА деветмесечието на 2006 ГОДИНА - ОБЩО ЗАСТРАХОВАНЕ</t>
    </r>
    <r>
      <rPr>
        <b/>
        <vertAlign val="superscript"/>
        <sz val="16"/>
        <rFont val="Times New Roman Cyr"/>
        <family val="0"/>
      </rPr>
      <t>1</t>
    </r>
  </si>
  <si>
    <r>
      <t>ОТЧЕТИ ЗА ДОХОДИТЕ НА ЗАСТРАХОВАТЕЛИТЕ ЗА деветмесечието на 2006 ГОДИНА - ОБЩО ЗАСТРАХОВАНЕ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</si>
</sst>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"/>
    <numFmt numFmtId="173" formatCode="_(* #,##0_);_(* \(#,##0\);_(* &quot;-&quot;_);_(@_)"/>
    <numFmt numFmtId="174" formatCode="#,##0;\(#,##0\)"/>
    <numFmt numFmtId="175" formatCode="_-* #,##0.00\ [$€-1]_-;\-* #,##0.00\ [$€-1]_-;_-* &quot;-&quot;??\ [$€-1]_-"/>
    <numFmt numFmtId="176" formatCode="0.0;\(0.0\)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_-* #,##0\ &quot;Лв.&quot;_-;\-* #,##0\ &quot;Лв.&quot;_-;_-* &quot;-&quot;\ &quot;Лв.&quot;_-;_-@_-"/>
    <numFmt numFmtId="182" formatCode="_-* #,##0\ _л_в_._-;\-* #,##0\ _л_в_._-;_-* &quot;-&quot;\ _л_в_._-;_-@_-"/>
    <numFmt numFmtId="183" formatCode="_-* #,##0.00\ &quot;Лв.&quot;_-;\-* #,##0.00\ &quot;Лв.&quot;_-;_-* &quot;-&quot;??\ &quot;Лв.&quot;_-;_-@_-"/>
    <numFmt numFmtId="184" formatCode="_-* #,##0.00\ _л_в_._-;\-* #,##0.00\ _л_в_._-;_-* &quot;-&quot;??\ _л_в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42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5"/>
      <name val="Arial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14.75"/>
      <name val="Times New Roman"/>
      <family val="1"/>
    </font>
    <font>
      <b/>
      <sz val="14.75"/>
      <name val="Times New Roman"/>
      <family val="1"/>
    </font>
    <font>
      <sz val="17.5"/>
      <name val="Times New Roman"/>
      <family val="1"/>
    </font>
    <font>
      <b/>
      <sz val="17.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6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16" fillId="0" borderId="1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18" fillId="0" borderId="0" applyFill="0" applyBorder="0">
      <alignment horizontal="center"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5" fillId="0" borderId="2">
      <alignment horizontal="right"/>
      <protection/>
    </xf>
    <xf numFmtId="174" fontId="26" fillId="0" borderId="0" applyFill="0" applyBorder="0">
      <alignment horizontal="right"/>
      <protection/>
    </xf>
  </cellStyleXfs>
  <cellXfs count="145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10" fontId="10" fillId="0" borderId="0" xfId="32" applyNumberFormat="1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3" fontId="15" fillId="0" borderId="4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0" fontId="16" fillId="0" borderId="0" xfId="32" applyNumberFormat="1" applyFont="1" applyAlignment="1">
      <alignment/>
    </xf>
    <xf numFmtId="3" fontId="15" fillId="0" borderId="4" xfId="0" applyNumberFormat="1" applyFont="1" applyBorder="1" applyAlignment="1">
      <alignment/>
    </xf>
    <xf numFmtId="10" fontId="16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1" fillId="2" borderId="0" xfId="0" applyFont="1" applyFill="1" applyBorder="1" applyAlignment="1" applyProtection="1">
      <alignment horizontal="left"/>
      <protection/>
    </xf>
    <xf numFmtId="10" fontId="14" fillId="0" borderId="0" xfId="0" applyNumberFormat="1" applyFont="1" applyBorder="1" applyAlignment="1">
      <alignment/>
    </xf>
    <xf numFmtId="0" fontId="16" fillId="0" borderId="2" xfId="31" applyFont="1" applyFill="1" applyBorder="1" applyAlignment="1">
      <alignment vertical="center" wrapText="1"/>
      <protection/>
    </xf>
    <xf numFmtId="0" fontId="16" fillId="0" borderId="2" xfId="31" applyFont="1" applyFill="1" applyBorder="1" applyAlignment="1" applyProtection="1">
      <alignment horizontal="left" vertical="center" wrapText="1"/>
      <protection/>
    </xf>
    <xf numFmtId="0" fontId="19" fillId="0" borderId="5" xfId="28" applyFont="1" applyFill="1" applyBorder="1" applyAlignment="1">
      <alignment horizontal="right" vertical="center"/>
      <protection/>
    </xf>
    <xf numFmtId="0" fontId="18" fillId="0" borderId="3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 horizontal="right" vertical="center"/>
    </xf>
    <xf numFmtId="3" fontId="14" fillId="0" borderId="8" xfId="32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21" fillId="0" borderId="9" xfId="0" applyFont="1" applyFill="1" applyBorder="1" applyAlignment="1" applyProtection="1">
      <alignment horizontal="left"/>
      <protection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31" applyFont="1" applyFill="1" applyBorder="1" applyAlignment="1">
      <alignment wrapText="1"/>
      <protection/>
    </xf>
    <xf numFmtId="3" fontId="14" fillId="0" borderId="10" xfId="0" applyNumberFormat="1" applyFont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9" fillId="0" borderId="11" xfId="28" applyFont="1" applyFill="1" applyBorder="1" applyAlignment="1">
      <alignment horizontal="right" vertical="center"/>
      <protection/>
    </xf>
    <xf numFmtId="10" fontId="14" fillId="0" borderId="12" xfId="32" applyNumberFormat="1" applyFont="1" applyBorder="1" applyAlignment="1">
      <alignment/>
    </xf>
    <xf numFmtId="3" fontId="28" fillId="0" borderId="0" xfId="30" applyNumberFormat="1" applyFont="1" applyFill="1" applyBorder="1" applyProtection="1">
      <alignment horizontal="center" vertical="center" wrapText="1"/>
      <protection/>
    </xf>
    <xf numFmtId="3" fontId="30" fillId="0" borderId="0" xfId="30" applyNumberFormat="1" applyFont="1" applyFill="1" applyBorder="1" applyProtection="1">
      <alignment horizontal="center" vertical="center" wrapText="1"/>
      <protection/>
    </xf>
    <xf numFmtId="3" fontId="30" fillId="0" borderId="0" xfId="30" applyNumberFormat="1" applyFont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center" vertical="center" wrapText="1"/>
      <protection/>
    </xf>
    <xf numFmtId="3" fontId="30" fillId="0" borderId="4" xfId="30" applyNumberFormat="1" applyFont="1" applyFill="1" applyBorder="1" applyProtection="1">
      <alignment horizontal="center" vertical="center" wrapText="1"/>
      <protection/>
    </xf>
    <xf numFmtId="3" fontId="30" fillId="0" borderId="8" xfId="30" applyNumberFormat="1" applyFont="1" applyFill="1" applyBorder="1" applyProtection="1">
      <alignment horizontal="center" vertical="center" wrapText="1"/>
      <protection/>
    </xf>
    <xf numFmtId="3" fontId="19" fillId="0" borderId="2" xfId="30" applyNumberFormat="1" applyFont="1" applyFill="1" applyBorder="1" applyAlignment="1" applyProtection="1">
      <alignment horizontal="center"/>
      <protection/>
    </xf>
    <xf numFmtId="3" fontId="19" fillId="0" borderId="4" xfId="30" applyNumberFormat="1" applyFont="1" applyFill="1" applyBorder="1" applyAlignment="1" applyProtection="1">
      <alignment horizontal="left" vertical="center" wrapText="1"/>
      <protection/>
    </xf>
    <xf numFmtId="3" fontId="28" fillId="0" borderId="2" xfId="30" applyNumberFormat="1" applyFont="1" applyFill="1" applyBorder="1" applyAlignment="1" applyProtection="1">
      <alignment horizontal="center" vertical="center"/>
      <protection/>
    </xf>
    <xf numFmtId="3" fontId="28" fillId="0" borderId="4" xfId="30" applyNumberFormat="1" applyFont="1" applyFill="1" applyBorder="1" applyAlignment="1" applyProtection="1">
      <alignment horizontal="left" vertical="center" wrapText="1"/>
      <protection/>
    </xf>
    <xf numFmtId="3" fontId="19" fillId="0" borderId="0" xfId="30" applyNumberFormat="1" applyFont="1" applyFill="1" applyBorder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 vertical="center" wrapText="1"/>
      <protection/>
    </xf>
    <xf numFmtId="3" fontId="28" fillId="0" borderId="0" xfId="30" applyNumberFormat="1" applyFont="1" applyFill="1" applyBorder="1" applyAlignment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 vertical="center"/>
      <protection/>
    </xf>
    <xf numFmtId="3" fontId="30" fillId="0" borderId="4" xfId="30" applyNumberFormat="1" applyFont="1" applyFill="1" applyBorder="1" applyAlignment="1" applyProtection="1">
      <alignment horizontal="right" vertical="center" wrapText="1"/>
      <protection/>
    </xf>
    <xf numFmtId="3" fontId="28" fillId="0" borderId="4" xfId="30" applyNumberFormat="1" applyFont="1" applyFill="1" applyBorder="1" applyAlignment="1" applyProtection="1">
      <alignment vertical="center" wrapText="1"/>
      <protection/>
    </xf>
    <xf numFmtId="3" fontId="28" fillId="0" borderId="4" xfId="30" applyNumberFormat="1" applyFont="1" applyFill="1" applyBorder="1" applyAlignment="1" applyProtection="1">
      <alignment horizontal="right" vertical="center" wrapText="1"/>
      <protection/>
    </xf>
    <xf numFmtId="3" fontId="28" fillId="0" borderId="2" xfId="30" applyNumberFormat="1" applyFont="1" applyFill="1" applyBorder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/>
      <protection/>
    </xf>
    <xf numFmtId="3" fontId="28" fillId="0" borderId="2" xfId="30" applyNumberFormat="1" applyFont="1" applyFill="1" applyBorder="1" applyAlignment="1" applyProtection="1">
      <alignment horizontal="left"/>
      <protection/>
    </xf>
    <xf numFmtId="3" fontId="30" fillId="0" borderId="2" xfId="30" applyNumberFormat="1" applyFont="1" applyFill="1" applyBorder="1" applyAlignment="1" applyProtection="1">
      <alignment horizontal="center"/>
      <protection/>
    </xf>
    <xf numFmtId="3" fontId="28" fillId="0" borderId="5" xfId="30" applyNumberFormat="1" applyFont="1" applyFill="1" applyBorder="1" applyProtection="1">
      <alignment horizontal="center" vertical="center" wrapText="1"/>
      <protection/>
    </xf>
    <xf numFmtId="3" fontId="28" fillId="0" borderId="10" xfId="3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3" fontId="15" fillId="0" borderId="13" xfId="0" applyNumberFormat="1" applyFont="1" applyBorder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3" fontId="15" fillId="0" borderId="8" xfId="0" applyNumberFormat="1" applyFont="1" applyBorder="1" applyAlignment="1">
      <alignment/>
    </xf>
    <xf numFmtId="0" fontId="14" fillId="2" borderId="14" xfId="0" applyFont="1" applyFill="1" applyBorder="1" applyAlignment="1" applyProtection="1">
      <alignment horizontal="left"/>
      <protection/>
    </xf>
    <xf numFmtId="0" fontId="19" fillId="0" borderId="0" xfId="28" applyFont="1" applyFill="1" applyBorder="1" applyAlignment="1">
      <alignment horizontal="left"/>
      <protection/>
    </xf>
    <xf numFmtId="0" fontId="15" fillId="2" borderId="14" xfId="0" applyFont="1" applyFill="1" applyBorder="1" applyAlignment="1" applyProtection="1">
      <alignment horizontal="left"/>
      <protection/>
    </xf>
    <xf numFmtId="0" fontId="29" fillId="0" borderId="15" xfId="0" applyFont="1" applyBorder="1" applyAlignment="1">
      <alignment horizontal="right"/>
    </xf>
    <xf numFmtId="3" fontId="28" fillId="0" borderId="0" xfId="30" applyNumberFormat="1" applyFont="1" applyFill="1" applyBorder="1" applyAlignment="1" applyProtection="1">
      <alignment horizontal="left"/>
      <protection/>
    </xf>
    <xf numFmtId="0" fontId="12" fillId="0" borderId="15" xfId="0" applyFont="1" applyBorder="1" applyAlignment="1">
      <alignment horizontal="right"/>
    </xf>
    <xf numFmtId="0" fontId="10" fillId="0" borderId="14" xfId="0" applyFont="1" applyBorder="1" applyAlignment="1">
      <alignment/>
    </xf>
    <xf numFmtId="2" fontId="14" fillId="0" borderId="0" xfId="32" applyNumberFormat="1" applyFont="1" applyBorder="1" applyAlignment="1">
      <alignment/>
    </xf>
    <xf numFmtId="0" fontId="17" fillId="0" borderId="0" xfId="0" applyFont="1" applyAlignment="1">
      <alignment horizontal="center"/>
    </xf>
    <xf numFmtId="3" fontId="16" fillId="0" borderId="0" xfId="0" applyNumberFormat="1" applyFont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" fontId="16" fillId="3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3" fontId="29" fillId="0" borderId="2" xfId="30" applyNumberFormat="1" applyFont="1" applyFill="1" applyBorder="1" applyAlignment="1" applyProtection="1">
      <alignment horizontal="center" vertical="center" wrapText="1"/>
      <protection/>
    </xf>
    <xf numFmtId="3" fontId="29" fillId="0" borderId="4" xfId="30" applyNumberFormat="1" applyFont="1" applyFill="1" applyBorder="1" applyAlignment="1" applyProtection="1">
      <alignment horizontal="left" vertical="center"/>
      <protection/>
    </xf>
    <xf numFmtId="3" fontId="20" fillId="0" borderId="4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0" fontId="29" fillId="0" borderId="2" xfId="30" applyNumberFormat="1" applyFont="1" applyFill="1" applyBorder="1" applyAlignment="1" applyProtection="1">
      <alignment horizontal="center" vertical="center" wrapText="1"/>
      <protection/>
    </xf>
    <xf numFmtId="0" fontId="29" fillId="0" borderId="4" xfId="30" applyNumberFormat="1" applyFont="1" applyFill="1" applyBorder="1" applyAlignment="1" applyProtection="1">
      <alignment horizontal="left" vertical="center" wrapText="1"/>
      <protection/>
    </xf>
    <xf numFmtId="3" fontId="29" fillId="0" borderId="4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16" fillId="3" borderId="1" xfId="0" applyNumberFormat="1" applyFont="1" applyFill="1" applyBorder="1" applyAlignment="1">
      <alignment vertical="center" wrapText="1"/>
    </xf>
    <xf numFmtId="3" fontId="16" fillId="3" borderId="16" xfId="0" applyNumberFormat="1" applyFont="1" applyFill="1" applyBorder="1" applyAlignment="1">
      <alignment vertical="center" wrapText="1"/>
    </xf>
    <xf numFmtId="0" fontId="14" fillId="0" borderId="2" xfId="30" applyNumberFormat="1" applyFont="1" applyFill="1" applyBorder="1" applyAlignment="1" applyProtection="1">
      <alignment horizontal="center" vertical="center"/>
      <protection/>
    </xf>
    <xf numFmtId="0" fontId="14" fillId="0" borderId="4" xfId="30" applyNumberFormat="1" applyFont="1" applyFill="1" applyBorder="1" applyAlignment="1" applyProtection="1">
      <alignment horizontal="left" vertical="center"/>
      <protection/>
    </xf>
    <xf numFmtId="0" fontId="14" fillId="0" borderId="2" xfId="30" applyNumberFormat="1" applyFont="1" applyFill="1" applyBorder="1" applyAlignment="1" applyProtection="1">
      <alignment horizontal="center" vertical="center" wrapText="1"/>
      <protection/>
    </xf>
    <xf numFmtId="0" fontId="14" fillId="0" borderId="4" xfId="30" applyNumberFormat="1" applyFont="1" applyFill="1" applyBorder="1" applyAlignment="1" applyProtection="1">
      <alignment horizontal="left" vertical="center" wrapText="1"/>
      <protection/>
    </xf>
    <xf numFmtId="0" fontId="37" fillId="0" borderId="2" xfId="30" applyNumberFormat="1" applyFont="1" applyFill="1" applyBorder="1" applyAlignment="1" applyProtection="1">
      <alignment horizontal="center" vertical="center" wrapText="1"/>
      <protection/>
    </xf>
    <xf numFmtId="0" fontId="37" fillId="0" borderId="4" xfId="30" applyNumberFormat="1" applyFont="1" applyFill="1" applyBorder="1" applyAlignment="1" applyProtection="1">
      <alignment horizontal="left" vertical="center" wrapText="1"/>
      <protection/>
    </xf>
    <xf numFmtId="3" fontId="14" fillId="0" borderId="4" xfId="30" applyNumberFormat="1" applyFont="1" applyBorder="1" applyAlignment="1" applyProtection="1">
      <alignment horizontal="left" vertical="center" wrapText="1"/>
      <protection/>
    </xf>
    <xf numFmtId="3" fontId="15" fillId="0" borderId="2" xfId="30" applyNumberFormat="1" applyFont="1" applyBorder="1" applyAlignment="1" applyProtection="1">
      <alignment horizontal="center" vertical="center" wrapText="1"/>
      <protection/>
    </xf>
    <xf numFmtId="3" fontId="14" fillId="0" borderId="5" xfId="30" applyNumberFormat="1" applyFont="1" applyBorder="1" applyAlignment="1">
      <alignment horizontal="center" vertical="center" wrapText="1"/>
      <protection/>
    </xf>
    <xf numFmtId="3" fontId="14" fillId="0" borderId="10" xfId="30" applyNumberFormat="1" applyFont="1" applyBorder="1" applyAlignment="1">
      <alignment horizontal="left" vertical="center" wrapText="1"/>
      <protection/>
    </xf>
    <xf numFmtId="3" fontId="20" fillId="0" borderId="10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Alignment="1">
      <alignment/>
    </xf>
    <xf numFmtId="0" fontId="16" fillId="0" borderId="2" xfId="31" applyFont="1" applyFill="1" applyBorder="1" applyAlignment="1" applyProtection="1">
      <alignment vertical="center" wrapText="1"/>
      <protection/>
    </xf>
    <xf numFmtId="0" fontId="19" fillId="0" borderId="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28" applyFont="1" applyFill="1" applyBorder="1" applyAlignment="1">
      <alignment horizontal="right" vertical="center"/>
      <protection/>
    </xf>
    <xf numFmtId="3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9" fontId="14" fillId="0" borderId="22" xfId="32" applyFont="1" applyBorder="1" applyAlignment="1">
      <alignment/>
    </xf>
    <xf numFmtId="0" fontId="30" fillId="0" borderId="6" xfId="0" applyFont="1" applyFill="1" applyBorder="1" applyAlignment="1" quotePrefix="1">
      <alignment horizontal="center" vertical="center" wrapText="1"/>
    </xf>
    <xf numFmtId="3" fontId="16" fillId="3" borderId="21" xfId="0" applyNumberFormat="1" applyFont="1" applyFill="1" applyBorder="1" applyAlignment="1">
      <alignment vertical="center" wrapText="1"/>
    </xf>
    <xf numFmtId="3" fontId="16" fillId="3" borderId="23" xfId="0" applyNumberFormat="1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" fontId="39" fillId="2" borderId="4" xfId="29" applyNumberFormat="1" applyFont="1" applyFill="1" applyBorder="1" applyProtection="1">
      <alignment horizontal="right" vertical="center"/>
      <protection/>
    </xf>
    <xf numFmtId="3" fontId="19" fillId="0" borderId="4" xfId="30" applyNumberFormat="1" applyFont="1" applyFill="1" applyBorder="1" applyProtection="1">
      <alignment horizontal="center" vertical="center" wrapText="1"/>
      <protection/>
    </xf>
    <xf numFmtId="3" fontId="19" fillId="0" borderId="8" xfId="30" applyNumberFormat="1" applyFont="1" applyFill="1" applyBorder="1" applyProtection="1">
      <alignment horizontal="center" vertical="center" wrapText="1"/>
      <protection/>
    </xf>
    <xf numFmtId="173" fontId="19" fillId="0" borderId="4" xfId="29" applyNumberFormat="1" applyFont="1" applyBorder="1" applyProtection="1">
      <alignment horizontal="right" vertical="center"/>
      <protection locked="0"/>
    </xf>
    <xf numFmtId="173" fontId="19" fillId="0" borderId="8" xfId="29" applyNumberFormat="1" applyFont="1" applyBorder="1" applyProtection="1">
      <alignment horizontal="right" vertical="center"/>
      <protection locked="0"/>
    </xf>
    <xf numFmtId="173" fontId="19" fillId="0" borderId="10" xfId="29" applyNumberFormat="1" applyFont="1" applyBorder="1" applyProtection="1">
      <alignment horizontal="right" vertical="center"/>
      <protection locked="0"/>
    </xf>
    <xf numFmtId="173" fontId="19" fillId="0" borderId="17" xfId="29" applyNumberFormat="1" applyFont="1" applyBorder="1" applyProtection="1">
      <alignment horizontal="right" vertical="center"/>
      <protection locked="0"/>
    </xf>
    <xf numFmtId="0" fontId="17" fillId="0" borderId="15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29" fillId="3" borderId="2" xfId="30" applyNumberFormat="1" applyFont="1" applyFill="1" applyBorder="1" applyAlignment="1" applyProtection="1">
      <alignment horizontal="center" vertical="center" wrapText="1"/>
      <protection/>
    </xf>
    <xf numFmtId="2" fontId="29" fillId="3" borderId="4" xfId="30" applyNumberFormat="1" applyFont="1" applyFill="1" applyBorder="1" applyAlignment="1" applyProtection="1">
      <alignment horizontal="center" vertical="center" wrapText="1"/>
      <protection/>
    </xf>
    <xf numFmtId="3" fontId="29" fillId="0" borderId="0" xfId="30" applyNumberFormat="1" applyFont="1" applyFill="1" applyAlignment="1" applyProtection="1">
      <alignment horizontal="center" vertical="center" wrapText="1"/>
      <protection/>
    </xf>
    <xf numFmtId="3" fontId="18" fillId="0" borderId="0" xfId="30" applyNumberFormat="1" applyFont="1" applyFill="1" applyBorder="1" applyAlignment="1" applyProtection="1">
      <alignment horizontal="left" wrapText="1"/>
      <protection/>
    </xf>
    <xf numFmtId="3" fontId="14" fillId="0" borderId="3" xfId="30" applyNumberFormat="1" applyFont="1" applyFill="1" applyBorder="1" applyAlignment="1" applyProtection="1">
      <alignment horizontal="center" vertical="center" wrapText="1"/>
      <protection/>
    </xf>
    <xf numFmtId="3" fontId="15" fillId="0" borderId="6" xfId="30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'3.3.1.9.3'!#REF!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'3.3.1.9.3'!#REF!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ПРЕМИЕН ПРИХОД ЗА ДЕВЕТМЕСЕЧИЕТО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2805"/>
          <c:w val="0.3485"/>
          <c:h val="0.51925"/>
        </c:manualLayout>
      </c:layout>
      <c:pie3DChart>
        <c:varyColors val="1"/>
        <c:ser>
          <c:idx val="0"/>
          <c:order val="0"/>
          <c:tx>
            <c:strRef>
              <c:f>'3.3.1.9.3'!$A$1:$U$1</c:f>
              <c:strCache>
                <c:ptCount val="1"/>
                <c:pt idx="0">
                  <c:v>ПРЕМИЕН ПРИХОД ПО ЗАСТРАХОВАТЕЛИ ЗА деветмесечието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'3.3.1.9.3'!$B$39:$K$39</c:f>
              <c:strCache/>
            </c:strRef>
          </c:cat>
          <c:val>
            <c:numRef>
              <c:f>'3.3.1.9.3'!$B$40:$K$40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'3.4.1.9.3'!#REF!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'3.4.1.9.3'!#REF!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ИЗПЛАТЕНИ ОБЕЗЩЕТЕНИЯ ЗА ДЕВЕТМЕСЕЧИЕТО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0425"/>
          <c:w val="0.481"/>
          <c:h val="0.587"/>
        </c:manualLayout>
      </c:layout>
      <c:pie3DChart>
        <c:varyColors val="1"/>
        <c:ser>
          <c:idx val="0"/>
          <c:order val="0"/>
          <c:tx>
            <c:strRef>
              <c:f>'3.4.1.9.3'!$A$1:$U$1</c:f>
              <c:strCache>
                <c:ptCount val="1"/>
                <c:pt idx="0">
                  <c:v>ИЗПЛАТЕНИ ОБЕЗЩЕТЕНИЯ ПО ЗАСТРАХОВАТЕЛИ ЗА деветмесечието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'3.4.1.9.3'!$B$36:$K$36</c:f>
              <c:strCache/>
            </c:strRef>
          </c:cat>
          <c:val>
            <c:numRef>
              <c:f>'3.4.1.9.3'!$B$37:$K$37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10801350"/>
        <a:ext cx="1292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0</xdr:rowOff>
    </xdr:from>
    <xdr:to>
      <xdr:col>20</xdr:col>
      <xdr:colOff>904875</xdr:colOff>
      <xdr:row>60</xdr:row>
      <xdr:rowOff>19050</xdr:rowOff>
    </xdr:to>
    <xdr:graphicFrame>
      <xdr:nvGraphicFramePr>
        <xdr:cNvPr id="2" name="Chart 5"/>
        <xdr:cNvGraphicFramePr/>
      </xdr:nvGraphicFramePr>
      <xdr:xfrm>
        <a:off x="19050" y="10801350"/>
        <a:ext cx="2132647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0563225"/>
        <a:ext cx="979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21</xdr:col>
      <xdr:colOff>0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28575" y="10963275"/>
        <a:ext cx="207359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65" zoomScaleNormal="75" zoomScaleSheetLayoutView="65" workbookViewId="0" topLeftCell="A19">
      <selection activeCell="F29" sqref="F29"/>
    </sheetView>
  </sheetViews>
  <sheetFormatPr defaultColWidth="9.140625" defaultRowHeight="12.75"/>
  <cols>
    <col min="1" max="1" width="46.00390625" style="7" customWidth="1"/>
    <col min="2" max="21" width="13.7109375" style="7" customWidth="1"/>
    <col min="22" max="22" width="11.00390625" style="7" bestFit="1" customWidth="1"/>
    <col min="23" max="16384" width="9.140625" style="7" customWidth="1"/>
  </cols>
  <sheetData>
    <row r="1" spans="1:21" ht="30" customHeight="1" thickBot="1">
      <c r="A1" s="132" t="s">
        <v>175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74" t="s">
        <v>0</v>
      </c>
    </row>
    <row r="2" spans="1:21" s="8" customFormat="1" ht="102">
      <c r="A2" s="23" t="s">
        <v>161</v>
      </c>
      <c r="B2" s="111" t="s">
        <v>126</v>
      </c>
      <c r="C2" s="111" t="s">
        <v>125</v>
      </c>
      <c r="D2" s="111" t="s">
        <v>127</v>
      </c>
      <c r="E2" s="111" t="s">
        <v>128</v>
      </c>
      <c r="F2" s="111" t="s">
        <v>130</v>
      </c>
      <c r="G2" s="111" t="s">
        <v>129</v>
      </c>
      <c r="H2" s="111" t="s">
        <v>131</v>
      </c>
      <c r="I2" s="111" t="s">
        <v>167</v>
      </c>
      <c r="J2" s="111" t="s">
        <v>132</v>
      </c>
      <c r="K2" s="111" t="s">
        <v>136</v>
      </c>
      <c r="L2" s="111" t="s">
        <v>135</v>
      </c>
      <c r="M2" s="111" t="s">
        <v>133</v>
      </c>
      <c r="N2" s="111" t="s">
        <v>134</v>
      </c>
      <c r="O2" s="111" t="s">
        <v>137</v>
      </c>
      <c r="P2" s="111" t="s">
        <v>139</v>
      </c>
      <c r="Q2" s="111" t="s">
        <v>138</v>
      </c>
      <c r="R2" s="111" t="s">
        <v>140</v>
      </c>
      <c r="S2" s="111" t="s">
        <v>160</v>
      </c>
      <c r="T2" s="112" t="s">
        <v>1</v>
      </c>
      <c r="U2" s="25" t="s">
        <v>157</v>
      </c>
    </row>
    <row r="3" spans="1:23" ht="19.5" customHeight="1">
      <c r="A3" s="20" t="s">
        <v>2</v>
      </c>
      <c r="B3" s="9">
        <v>1111602.26</v>
      </c>
      <c r="C3" s="9">
        <v>2739972</v>
      </c>
      <c r="D3" s="9">
        <v>2341188.78</v>
      </c>
      <c r="E3" s="9">
        <v>292701.29</v>
      </c>
      <c r="F3" s="9">
        <v>491516.16</v>
      </c>
      <c r="G3" s="9">
        <v>369312.48</v>
      </c>
      <c r="H3" s="9">
        <v>1639102.1795521998</v>
      </c>
      <c r="I3" s="9">
        <v>324785</v>
      </c>
      <c r="J3" s="9">
        <v>550314.41</v>
      </c>
      <c r="K3" s="9">
        <v>179566.36</v>
      </c>
      <c r="L3" s="9">
        <v>55387</v>
      </c>
      <c r="M3" s="9">
        <v>1091607.42</v>
      </c>
      <c r="N3" s="9">
        <v>1115960</v>
      </c>
      <c r="O3" s="9">
        <v>248840.79</v>
      </c>
      <c r="P3" s="9">
        <v>239120</v>
      </c>
      <c r="Q3" s="9">
        <v>214165.26</v>
      </c>
      <c r="R3" s="9">
        <v>391000</v>
      </c>
      <c r="S3" s="9">
        <v>1306.65</v>
      </c>
      <c r="T3" s="68">
        <v>0</v>
      </c>
      <c r="U3" s="70">
        <f>SUM(B3:T3)</f>
        <v>13397448.039552197</v>
      </c>
      <c r="V3" s="10"/>
      <c r="W3" s="11"/>
    </row>
    <row r="4" spans="1:23" ht="44.25" customHeight="1">
      <c r="A4" s="21" t="s">
        <v>162</v>
      </c>
      <c r="B4" s="9">
        <v>537761.45</v>
      </c>
      <c r="C4" s="9">
        <v>1338150</v>
      </c>
      <c r="D4" s="9">
        <v>159567.44</v>
      </c>
      <c r="E4" s="9">
        <v>33287.79</v>
      </c>
      <c r="F4" s="9">
        <v>54894.27</v>
      </c>
      <c r="G4" s="9">
        <v>103525.5</v>
      </c>
      <c r="H4" s="9">
        <v>94357.49</v>
      </c>
      <c r="I4" s="9">
        <v>221884</v>
      </c>
      <c r="J4" s="9">
        <v>234996.5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1006.55</v>
      </c>
      <c r="R4" s="9">
        <v>0</v>
      </c>
      <c r="S4" s="9">
        <v>0</v>
      </c>
      <c r="T4" s="68">
        <v>0</v>
      </c>
      <c r="U4" s="70">
        <f aca="true" t="shared" si="0" ref="U4:U26">SUM(B4:T4)</f>
        <v>2779430.9899999998</v>
      </c>
      <c r="V4" s="10"/>
      <c r="W4" s="11"/>
    </row>
    <row r="5" spans="1:23" ht="15.75">
      <c r="A5" s="20" t="s">
        <v>3</v>
      </c>
      <c r="B5" s="9">
        <v>567.5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6417.29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68">
        <v>0</v>
      </c>
      <c r="U5" s="70">
        <f t="shared" si="0"/>
        <v>6984.79</v>
      </c>
      <c r="V5" s="10"/>
      <c r="W5" s="11"/>
    </row>
    <row r="6" spans="1:23" ht="42" customHeight="1">
      <c r="A6" s="20" t="s">
        <v>4</v>
      </c>
      <c r="B6" s="9">
        <v>48941221.71</v>
      </c>
      <c r="C6" s="9">
        <v>35972823.06000001</v>
      </c>
      <c r="D6" s="9">
        <v>36279508.349999905</v>
      </c>
      <c r="E6" s="9">
        <v>75193172.11</v>
      </c>
      <c r="F6" s="9">
        <v>7771085.5600000005</v>
      </c>
      <c r="G6" s="9">
        <v>16735333.97</v>
      </c>
      <c r="H6" s="9">
        <v>20906864.8544689</v>
      </c>
      <c r="I6" s="9">
        <v>13082524</v>
      </c>
      <c r="J6" s="9">
        <v>12020997.8</v>
      </c>
      <c r="K6" s="9">
        <v>923257.73</v>
      </c>
      <c r="L6" s="9">
        <v>3736635.54</v>
      </c>
      <c r="M6" s="9">
        <v>4490293.52</v>
      </c>
      <c r="N6" s="9">
        <v>0</v>
      </c>
      <c r="O6" s="9">
        <v>3473089.94</v>
      </c>
      <c r="P6" s="9">
        <v>113703</v>
      </c>
      <c r="Q6" s="9">
        <v>585287.18</v>
      </c>
      <c r="R6" s="9">
        <v>1426842</v>
      </c>
      <c r="S6" s="9">
        <v>0</v>
      </c>
      <c r="T6" s="68">
        <v>0</v>
      </c>
      <c r="U6" s="70">
        <f t="shared" si="0"/>
        <v>281652640.3244688</v>
      </c>
      <c r="V6" s="10"/>
      <c r="W6" s="11"/>
    </row>
    <row r="7" spans="1:23" ht="25.5">
      <c r="A7" s="20" t="s">
        <v>5</v>
      </c>
      <c r="B7" s="9">
        <v>93857.46</v>
      </c>
      <c r="C7" s="9">
        <v>0</v>
      </c>
      <c r="D7" s="9">
        <v>3063384.91</v>
      </c>
      <c r="E7" s="9">
        <v>0</v>
      </c>
      <c r="F7" s="9">
        <v>0</v>
      </c>
      <c r="G7" s="9">
        <v>2902.2</v>
      </c>
      <c r="H7" s="9">
        <v>0</v>
      </c>
      <c r="I7" s="9">
        <v>0</v>
      </c>
      <c r="J7" s="9">
        <v>0</v>
      </c>
      <c r="K7" s="9">
        <v>-643.5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68">
        <v>0</v>
      </c>
      <c r="U7" s="70">
        <f t="shared" si="0"/>
        <v>3159501.0700000003</v>
      </c>
      <c r="V7" s="10"/>
      <c r="W7" s="11"/>
    </row>
    <row r="8" spans="1:23" ht="15.75">
      <c r="A8" s="20" t="s">
        <v>6</v>
      </c>
      <c r="B8" s="9">
        <v>1158347.81</v>
      </c>
      <c r="C8" s="9">
        <v>7886814.39</v>
      </c>
      <c r="D8" s="9">
        <v>3744402.93</v>
      </c>
      <c r="E8" s="9">
        <v>0</v>
      </c>
      <c r="F8" s="9">
        <v>0</v>
      </c>
      <c r="G8" s="9">
        <v>95993.56</v>
      </c>
      <c r="H8" s="9">
        <v>1631550.41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68">
        <v>0</v>
      </c>
      <c r="U8" s="70">
        <f t="shared" si="0"/>
        <v>14517109.1</v>
      </c>
      <c r="V8" s="10"/>
      <c r="W8" s="11"/>
    </row>
    <row r="9" spans="1:23" ht="15.75">
      <c r="A9" s="20" t="s">
        <v>7</v>
      </c>
      <c r="B9" s="9">
        <v>662433.73</v>
      </c>
      <c r="C9" s="9">
        <v>7241173.379999999</v>
      </c>
      <c r="D9" s="9">
        <v>5780192.929999989</v>
      </c>
      <c r="E9" s="9">
        <v>0</v>
      </c>
      <c r="F9" s="9">
        <v>26066.87</v>
      </c>
      <c r="G9" s="9">
        <v>287300.21</v>
      </c>
      <c r="H9" s="9">
        <v>95271</v>
      </c>
      <c r="I9" s="9">
        <v>6931</v>
      </c>
      <c r="J9" s="9">
        <v>695551.05</v>
      </c>
      <c r="K9" s="9">
        <v>0</v>
      </c>
      <c r="L9" s="9">
        <v>0</v>
      </c>
      <c r="M9" s="9">
        <v>33768.9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68">
        <v>0</v>
      </c>
      <c r="U9" s="70">
        <f t="shared" si="0"/>
        <v>14828689.06999999</v>
      </c>
      <c r="V9" s="10"/>
      <c r="W9" s="11"/>
    </row>
    <row r="10" spans="1:23" ht="27.75" customHeight="1">
      <c r="A10" s="20" t="s">
        <v>8</v>
      </c>
      <c r="B10" s="9">
        <v>2404306.58</v>
      </c>
      <c r="C10" s="9">
        <v>3412318.11</v>
      </c>
      <c r="D10" s="9">
        <v>1609609.02</v>
      </c>
      <c r="E10" s="9">
        <v>199139.43</v>
      </c>
      <c r="F10" s="9">
        <v>341685.42</v>
      </c>
      <c r="G10" s="9">
        <v>664217.79</v>
      </c>
      <c r="H10" s="9">
        <v>252431.04</v>
      </c>
      <c r="I10" s="9">
        <v>32754</v>
      </c>
      <c r="J10" s="9">
        <v>550673.23</v>
      </c>
      <c r="K10" s="9">
        <v>2517.73</v>
      </c>
      <c r="L10" s="9">
        <v>39136.72</v>
      </c>
      <c r="M10" s="9">
        <v>255164.46</v>
      </c>
      <c r="N10" s="9">
        <v>1293547</v>
      </c>
      <c r="O10" s="9">
        <v>7949.24</v>
      </c>
      <c r="P10" s="9">
        <v>311241</v>
      </c>
      <c r="Q10" s="9">
        <v>650271.24</v>
      </c>
      <c r="R10" s="9">
        <v>32312</v>
      </c>
      <c r="S10" s="9">
        <v>0</v>
      </c>
      <c r="T10" s="68">
        <v>0</v>
      </c>
      <c r="U10" s="70">
        <f t="shared" si="0"/>
        <v>12059274.01</v>
      </c>
      <c r="V10" s="10"/>
      <c r="W10" s="11"/>
    </row>
    <row r="11" spans="1:23" ht="33" customHeight="1">
      <c r="A11" s="20" t="s">
        <v>9</v>
      </c>
      <c r="B11" s="9">
        <v>14956324.32</v>
      </c>
      <c r="C11" s="9">
        <v>17901835</v>
      </c>
      <c r="D11" s="9">
        <v>25841482.529999956</v>
      </c>
      <c r="E11" s="9">
        <v>72296.37</v>
      </c>
      <c r="F11" s="9">
        <v>15859315.535000002</v>
      </c>
      <c r="G11" s="9">
        <v>1254507.77</v>
      </c>
      <c r="H11" s="9">
        <v>2091694.2878576</v>
      </c>
      <c r="I11" s="9">
        <v>694311</v>
      </c>
      <c r="J11" s="9">
        <v>2077404.39</v>
      </c>
      <c r="K11" s="9">
        <v>22135376.93</v>
      </c>
      <c r="L11" s="9">
        <v>1011764.43</v>
      </c>
      <c r="M11" s="9">
        <v>2281217.3</v>
      </c>
      <c r="N11" s="9">
        <v>7147267</v>
      </c>
      <c r="O11" s="9">
        <v>1098432.68</v>
      </c>
      <c r="P11" s="9">
        <v>954287</v>
      </c>
      <c r="Q11" s="9">
        <v>843212.24</v>
      </c>
      <c r="R11" s="9">
        <v>1276482</v>
      </c>
      <c r="S11" s="9">
        <v>1295308.05</v>
      </c>
      <c r="T11" s="68">
        <v>0</v>
      </c>
      <c r="U11" s="70">
        <f t="shared" si="0"/>
        <v>118792518.83285756</v>
      </c>
      <c r="V11" s="10"/>
      <c r="W11" s="11"/>
    </row>
    <row r="12" spans="1:23" ht="30.75" customHeight="1">
      <c r="A12" s="20" t="s">
        <v>10</v>
      </c>
      <c r="B12" s="9">
        <v>1400456.97</v>
      </c>
      <c r="C12" s="9">
        <v>3794088</v>
      </c>
      <c r="D12" s="9">
        <v>4917791.71</v>
      </c>
      <c r="E12" s="9">
        <v>1475569.32</v>
      </c>
      <c r="F12" s="9">
        <v>15063800.225000003</v>
      </c>
      <c r="G12" s="9">
        <v>4814350.23</v>
      </c>
      <c r="H12" s="9">
        <v>457665.41</v>
      </c>
      <c r="I12" s="9">
        <v>79907</v>
      </c>
      <c r="J12" s="9">
        <v>601581.51</v>
      </c>
      <c r="K12" s="9">
        <v>535112.5</v>
      </c>
      <c r="L12" s="9">
        <v>799749.7</v>
      </c>
      <c r="M12" s="9">
        <v>359487.88</v>
      </c>
      <c r="N12" s="9">
        <v>653544</v>
      </c>
      <c r="O12" s="9">
        <v>167379.84</v>
      </c>
      <c r="P12" s="9">
        <v>3428188</v>
      </c>
      <c r="Q12" s="9">
        <v>2804010.7</v>
      </c>
      <c r="R12" s="9">
        <v>315825.9</v>
      </c>
      <c r="S12" s="9">
        <v>0</v>
      </c>
      <c r="T12" s="68">
        <v>0</v>
      </c>
      <c r="U12" s="70">
        <f t="shared" si="0"/>
        <v>41668508.89500001</v>
      </c>
      <c r="V12" s="10"/>
      <c r="W12" s="11"/>
    </row>
    <row r="13" spans="1:23" ht="42" customHeight="1">
      <c r="A13" s="20" t="s">
        <v>11</v>
      </c>
      <c r="B13" s="9">
        <v>44610306.72</v>
      </c>
      <c r="C13" s="9">
        <v>25894081</v>
      </c>
      <c r="D13" s="9">
        <v>10543770.620000001</v>
      </c>
      <c r="E13" s="9">
        <v>6320399.71</v>
      </c>
      <c r="F13" s="9">
        <v>3423125.1</v>
      </c>
      <c r="G13" s="9">
        <v>19141624.209999997</v>
      </c>
      <c r="H13" s="9">
        <v>6328175.09</v>
      </c>
      <c r="I13" s="9">
        <v>18496128</v>
      </c>
      <c r="J13" s="9">
        <v>10910343.83</v>
      </c>
      <c r="K13" s="9">
        <v>18213.46</v>
      </c>
      <c r="L13" s="9">
        <v>8596188.51</v>
      </c>
      <c r="M13" s="9">
        <v>2607014.94</v>
      </c>
      <c r="N13" s="9">
        <v>0</v>
      </c>
      <c r="O13" s="9">
        <v>1445636.12</v>
      </c>
      <c r="P13" s="9">
        <v>0</v>
      </c>
      <c r="Q13" s="9">
        <v>215529.11</v>
      </c>
      <c r="R13" s="9">
        <v>1805061.9</v>
      </c>
      <c r="S13" s="9">
        <v>92279.83</v>
      </c>
      <c r="T13" s="68">
        <v>0</v>
      </c>
      <c r="U13" s="70">
        <f t="shared" si="0"/>
        <v>160447878.15000004</v>
      </c>
      <c r="V13" s="10"/>
      <c r="W13" s="11"/>
    </row>
    <row r="14" spans="1:21" ht="15.75">
      <c r="A14" s="110" t="s">
        <v>165</v>
      </c>
      <c r="B14" s="9">
        <v>38105660.5</v>
      </c>
      <c r="C14" s="9">
        <v>13459507.980000004</v>
      </c>
      <c r="D14" s="9">
        <v>7159857.24</v>
      </c>
      <c r="E14" s="9">
        <v>3448087.17</v>
      </c>
      <c r="F14" s="9">
        <v>2165970.92</v>
      </c>
      <c r="G14" s="9">
        <v>15409986.37</v>
      </c>
      <c r="H14" s="9">
        <v>4202457.01</v>
      </c>
      <c r="I14" s="9">
        <v>18373171</v>
      </c>
      <c r="J14" s="9">
        <v>8197668.13</v>
      </c>
      <c r="K14" s="9">
        <v>0</v>
      </c>
      <c r="L14" s="9">
        <v>7183504.18</v>
      </c>
      <c r="M14" s="9">
        <v>2535918.01</v>
      </c>
      <c r="N14" s="9">
        <v>0</v>
      </c>
      <c r="O14" s="9">
        <v>0</v>
      </c>
      <c r="P14" s="9">
        <v>0</v>
      </c>
      <c r="Q14" s="9">
        <v>215529.11</v>
      </c>
      <c r="R14" s="9">
        <v>0</v>
      </c>
      <c r="S14" s="9">
        <v>0</v>
      </c>
      <c r="T14" s="68">
        <v>0</v>
      </c>
      <c r="U14" s="70">
        <f t="shared" si="0"/>
        <v>120457317.62</v>
      </c>
    </row>
    <row r="15" spans="1:21" ht="15.75">
      <c r="A15" s="110" t="s">
        <v>163</v>
      </c>
      <c r="B15" s="9">
        <v>6504646.22</v>
      </c>
      <c r="C15" s="9">
        <v>12434573.539999997</v>
      </c>
      <c r="D15" s="9">
        <v>3273159.79</v>
      </c>
      <c r="E15" s="9">
        <v>2872312.54</v>
      </c>
      <c r="F15" s="9">
        <v>1174879.83</v>
      </c>
      <c r="G15" s="9">
        <v>3312527.32</v>
      </c>
      <c r="H15" s="9">
        <v>2083186.22</v>
      </c>
      <c r="I15" s="9">
        <v>122957</v>
      </c>
      <c r="J15" s="9">
        <v>2709393.7</v>
      </c>
      <c r="K15" s="9">
        <v>0</v>
      </c>
      <c r="L15" s="9">
        <v>1374367.52</v>
      </c>
      <c r="M15" s="9">
        <v>49282.96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68">
        <v>0</v>
      </c>
      <c r="U15" s="70">
        <f t="shared" si="0"/>
        <v>35911286.64</v>
      </c>
    </row>
    <row r="16" spans="1:21" ht="15.75">
      <c r="A16" s="110" t="s">
        <v>166</v>
      </c>
      <c r="B16" s="9">
        <v>0</v>
      </c>
      <c r="C16" s="9">
        <v>0</v>
      </c>
      <c r="D16" s="9">
        <v>110753.59</v>
      </c>
      <c r="E16" s="9">
        <v>0</v>
      </c>
      <c r="F16" s="9">
        <v>82274.35</v>
      </c>
      <c r="G16" s="9">
        <v>419110.52</v>
      </c>
      <c r="H16" s="9">
        <v>42531.86</v>
      </c>
      <c r="I16" s="9">
        <v>0</v>
      </c>
      <c r="J16" s="9">
        <v>0</v>
      </c>
      <c r="K16" s="9">
        <v>0</v>
      </c>
      <c r="L16" s="9">
        <v>38316.81</v>
      </c>
      <c r="M16" s="9">
        <v>21813.97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68">
        <v>0</v>
      </c>
      <c r="U16" s="70">
        <f t="shared" si="0"/>
        <v>714801.0999999999</v>
      </c>
    </row>
    <row r="17" spans="1:21" ht="42.75" customHeight="1">
      <c r="A17" s="20" t="s">
        <v>12</v>
      </c>
      <c r="B17" s="9">
        <v>1509270.39</v>
      </c>
      <c r="C17" s="9">
        <v>1762284.84</v>
      </c>
      <c r="D17" s="9">
        <v>3720174.77999999</v>
      </c>
      <c r="E17" s="9">
        <v>0</v>
      </c>
      <c r="F17" s="9">
        <v>0</v>
      </c>
      <c r="G17" s="9">
        <v>24590.14</v>
      </c>
      <c r="H17" s="9">
        <v>1873224.89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68">
        <v>0</v>
      </c>
      <c r="U17" s="70">
        <f t="shared" si="0"/>
        <v>8889545.03999999</v>
      </c>
    </row>
    <row r="18" spans="1:21" ht="44.25" customHeight="1">
      <c r="A18" s="20" t="s">
        <v>13</v>
      </c>
      <c r="B18" s="9">
        <v>238.05</v>
      </c>
      <c r="C18" s="9">
        <v>347934.78</v>
      </c>
      <c r="D18" s="9">
        <v>1533222.64</v>
      </c>
      <c r="E18" s="9">
        <v>0</v>
      </c>
      <c r="F18" s="9">
        <v>1350</v>
      </c>
      <c r="G18" s="9">
        <v>0</v>
      </c>
      <c r="H18" s="9">
        <v>3033.1</v>
      </c>
      <c r="I18" s="9">
        <v>757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68">
        <v>0</v>
      </c>
      <c r="U18" s="70">
        <f t="shared" si="0"/>
        <v>1886535.57</v>
      </c>
    </row>
    <row r="19" spans="1:21" ht="30" customHeight="1">
      <c r="A19" s="20" t="s">
        <v>14</v>
      </c>
      <c r="B19" s="9">
        <v>5112820.84</v>
      </c>
      <c r="C19" s="9">
        <v>5732657</v>
      </c>
      <c r="D19" s="9">
        <v>2467515.93</v>
      </c>
      <c r="E19" s="9">
        <v>60657.21</v>
      </c>
      <c r="F19" s="9">
        <v>1927576.27</v>
      </c>
      <c r="G19" s="9">
        <v>674939.72</v>
      </c>
      <c r="H19" s="9">
        <v>683292.97</v>
      </c>
      <c r="I19" s="9">
        <v>139643</v>
      </c>
      <c r="J19" s="9">
        <v>578942.97</v>
      </c>
      <c r="K19" s="9">
        <v>45131.63</v>
      </c>
      <c r="L19" s="9">
        <v>211870.56</v>
      </c>
      <c r="M19" s="9">
        <v>418268.06</v>
      </c>
      <c r="N19" s="9">
        <v>811195</v>
      </c>
      <c r="O19" s="9">
        <v>32032.37</v>
      </c>
      <c r="P19" s="9">
        <v>263771</v>
      </c>
      <c r="Q19" s="9">
        <v>163769.21</v>
      </c>
      <c r="R19" s="9">
        <v>104146.9</v>
      </c>
      <c r="S19" s="9">
        <v>0</v>
      </c>
      <c r="T19" s="68">
        <v>0</v>
      </c>
      <c r="U19" s="70">
        <f t="shared" si="0"/>
        <v>19428230.639999997</v>
      </c>
    </row>
    <row r="20" spans="1:21" ht="15.75">
      <c r="A20" s="20" t="s">
        <v>15</v>
      </c>
      <c r="B20" s="9">
        <v>646695.37</v>
      </c>
      <c r="C20" s="9">
        <v>0</v>
      </c>
      <c r="D20" s="9">
        <v>0</v>
      </c>
      <c r="E20" s="9">
        <v>56483</v>
      </c>
      <c r="F20" s="9">
        <v>0</v>
      </c>
      <c r="G20" s="9">
        <v>149021.59</v>
      </c>
      <c r="H20" s="9">
        <v>496291.251</v>
      </c>
      <c r="I20" s="9">
        <v>1003520</v>
      </c>
      <c r="J20" s="9">
        <v>233506.44</v>
      </c>
      <c r="K20" s="9">
        <v>0</v>
      </c>
      <c r="L20" s="9">
        <v>0</v>
      </c>
      <c r="M20" s="9">
        <v>0</v>
      </c>
      <c r="N20" s="9">
        <v>113486</v>
      </c>
      <c r="O20" s="9">
        <v>0</v>
      </c>
      <c r="P20" s="9">
        <v>0</v>
      </c>
      <c r="Q20" s="9">
        <v>222074.2</v>
      </c>
      <c r="R20" s="9">
        <v>0</v>
      </c>
      <c r="S20" s="9">
        <v>0</v>
      </c>
      <c r="T20" s="68">
        <v>1809000</v>
      </c>
      <c r="U20" s="70">
        <f t="shared" si="0"/>
        <v>4730077.851</v>
      </c>
    </row>
    <row r="21" spans="1:21" ht="15.75">
      <c r="A21" s="20" t="s">
        <v>16</v>
      </c>
      <c r="B21" s="9">
        <v>33851.42</v>
      </c>
      <c r="C21" s="9">
        <v>0</v>
      </c>
      <c r="D21" s="9">
        <v>2923502.81</v>
      </c>
      <c r="E21" s="9">
        <v>0</v>
      </c>
      <c r="F21" s="9">
        <v>22300</v>
      </c>
      <c r="G21" s="9">
        <v>46718.57</v>
      </c>
      <c r="H21" s="9">
        <v>226362.02</v>
      </c>
      <c r="I21" s="9">
        <v>1887</v>
      </c>
      <c r="J21" s="9">
        <v>260300.01</v>
      </c>
      <c r="K21" s="9">
        <v>0</v>
      </c>
      <c r="L21" s="9">
        <v>0</v>
      </c>
      <c r="M21" s="9">
        <v>14550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68">
        <v>0</v>
      </c>
      <c r="U21" s="70">
        <f t="shared" si="0"/>
        <v>3529471.83</v>
      </c>
    </row>
    <row r="22" spans="1:21" ht="30" customHeight="1">
      <c r="A22" s="20" t="s">
        <v>17</v>
      </c>
      <c r="B22" s="9">
        <v>3670082.73</v>
      </c>
      <c r="C22" s="9">
        <v>313034</v>
      </c>
      <c r="D22" s="9">
        <v>3349561.12</v>
      </c>
      <c r="E22" s="9">
        <v>2106901.2</v>
      </c>
      <c r="F22" s="9">
        <v>0</v>
      </c>
      <c r="G22" s="9">
        <v>950</v>
      </c>
      <c r="H22" s="9">
        <v>-351417.63</v>
      </c>
      <c r="I22" s="9">
        <v>204474</v>
      </c>
      <c r="J22" s="9">
        <v>563636.44</v>
      </c>
      <c r="K22" s="9">
        <v>0</v>
      </c>
      <c r="L22" s="9">
        <v>164899.94</v>
      </c>
      <c r="M22" s="9">
        <v>66966.18</v>
      </c>
      <c r="N22" s="9">
        <v>511381</v>
      </c>
      <c r="O22" s="9">
        <v>146557.4</v>
      </c>
      <c r="P22" s="9">
        <v>0</v>
      </c>
      <c r="Q22" s="9">
        <v>0</v>
      </c>
      <c r="R22" s="9">
        <v>65048</v>
      </c>
      <c r="S22" s="9">
        <v>0</v>
      </c>
      <c r="T22" s="68">
        <v>0</v>
      </c>
      <c r="U22" s="70">
        <f t="shared" si="0"/>
        <v>10812074.379999999</v>
      </c>
    </row>
    <row r="23" spans="1:21" ht="19.5" customHeight="1">
      <c r="A23" s="20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998</v>
      </c>
      <c r="R23" s="9">
        <v>0</v>
      </c>
      <c r="S23" s="9">
        <v>0</v>
      </c>
      <c r="T23" s="68">
        <v>0</v>
      </c>
      <c r="U23" s="70">
        <f t="shared" si="0"/>
        <v>998</v>
      </c>
    </row>
    <row r="24" spans="1:21" ht="23.25" customHeight="1">
      <c r="A24" s="20" t="s">
        <v>19</v>
      </c>
      <c r="B24" s="12">
        <v>723024.49</v>
      </c>
      <c r="C24" s="9">
        <v>978170</v>
      </c>
      <c r="D24" s="9">
        <v>1769909.419999989</v>
      </c>
      <c r="E24" s="12">
        <v>421783.02</v>
      </c>
      <c r="F24" s="9">
        <v>303027.48</v>
      </c>
      <c r="G24" s="12">
        <v>29904.35</v>
      </c>
      <c r="H24" s="12">
        <v>1041760.2115999999</v>
      </c>
      <c r="I24" s="12">
        <v>128970</v>
      </c>
      <c r="J24" s="12">
        <v>828245</v>
      </c>
      <c r="K24" s="12">
        <v>0</v>
      </c>
      <c r="L24" s="12">
        <v>198952.02</v>
      </c>
      <c r="M24" s="12">
        <v>159612.86</v>
      </c>
      <c r="N24" s="12">
        <v>0</v>
      </c>
      <c r="O24" s="12">
        <v>255145.72</v>
      </c>
      <c r="P24" s="12">
        <v>706807</v>
      </c>
      <c r="Q24" s="12">
        <v>124469.48</v>
      </c>
      <c r="R24" s="12">
        <v>66272.9</v>
      </c>
      <c r="S24" s="9">
        <v>53089.76</v>
      </c>
      <c r="T24" s="68">
        <v>0</v>
      </c>
      <c r="U24" s="70">
        <f t="shared" si="0"/>
        <v>7789143.711599989</v>
      </c>
    </row>
    <row r="25" spans="1:21" s="13" customFormat="1" ht="27.75" customHeight="1" thickBot="1">
      <c r="A25" s="113" t="s">
        <v>20</v>
      </c>
      <c r="B25" s="114">
        <v>127035408.35</v>
      </c>
      <c r="C25" s="115">
        <v>113977185.56000002</v>
      </c>
      <c r="D25" s="115">
        <v>109885218.47999984</v>
      </c>
      <c r="E25" s="114">
        <v>86199102.65999998</v>
      </c>
      <c r="F25" s="115">
        <v>45230848.62000001</v>
      </c>
      <c r="G25" s="114">
        <v>44291666.78999999</v>
      </c>
      <c r="H25" s="114">
        <v>37375301.0844787</v>
      </c>
      <c r="I25" s="114">
        <v>34196591</v>
      </c>
      <c r="J25" s="114">
        <v>29877914.369999997</v>
      </c>
      <c r="K25" s="114">
        <v>23838532.839999996</v>
      </c>
      <c r="L25" s="114">
        <v>14814584.419999996</v>
      </c>
      <c r="M25" s="114">
        <v>11777951.520000001</v>
      </c>
      <c r="N25" s="114">
        <v>11646380</v>
      </c>
      <c r="O25" s="114">
        <v>6875064.100000001</v>
      </c>
      <c r="P25" s="114">
        <v>6017117</v>
      </c>
      <c r="Q25" s="114">
        <v>5823786.620000001</v>
      </c>
      <c r="R25" s="114">
        <v>5482991.600000001</v>
      </c>
      <c r="S25" s="116">
        <v>1441984.29</v>
      </c>
      <c r="T25" s="117">
        <v>1809000</v>
      </c>
      <c r="U25" s="118">
        <f t="shared" si="0"/>
        <v>717596629.3044785</v>
      </c>
    </row>
    <row r="26" spans="1:21" s="13" customFormat="1" ht="27.75" customHeight="1" thickBot="1">
      <c r="A26" s="42" t="s">
        <v>164</v>
      </c>
      <c r="B26" s="43">
        <f>B25/$U25</f>
        <v>0.17702899255968838</v>
      </c>
      <c r="C26" s="43">
        <f aca="true" t="shared" si="1" ref="C26:T26">C25/$U25</f>
        <v>0.15883182961780487</v>
      </c>
      <c r="D26" s="43">
        <f t="shared" si="1"/>
        <v>0.1531295075709939</v>
      </c>
      <c r="E26" s="43">
        <f t="shared" si="1"/>
        <v>0.12012194475264937</v>
      </c>
      <c r="F26" s="43">
        <f t="shared" si="1"/>
        <v>0.0630310215696518</v>
      </c>
      <c r="G26" s="43">
        <f t="shared" si="1"/>
        <v>0.0617222336076594</v>
      </c>
      <c r="H26" s="43">
        <f t="shared" si="1"/>
        <v>0.052083997552642126</v>
      </c>
      <c r="I26" s="43">
        <f t="shared" si="1"/>
        <v>0.047654336159779084</v>
      </c>
      <c r="J26" s="43">
        <f t="shared" si="1"/>
        <v>0.041636085162438385</v>
      </c>
      <c r="K26" s="43">
        <f t="shared" si="1"/>
        <v>0.03321996211591071</v>
      </c>
      <c r="L26" s="43">
        <f t="shared" si="1"/>
        <v>0.020644724090132426</v>
      </c>
      <c r="M26" s="43">
        <f t="shared" si="1"/>
        <v>0.01641305301477744</v>
      </c>
      <c r="N26" s="43">
        <f t="shared" si="1"/>
        <v>0.016229702766703498</v>
      </c>
      <c r="O26" s="43">
        <f t="shared" si="1"/>
        <v>0.009580680593028384</v>
      </c>
      <c r="P26" s="43">
        <f t="shared" si="1"/>
        <v>0.008385096521191878</v>
      </c>
      <c r="Q26" s="43">
        <f t="shared" si="1"/>
        <v>0.008115682797513462</v>
      </c>
      <c r="R26" s="43">
        <f t="shared" si="1"/>
        <v>0.007640771118607847</v>
      </c>
      <c r="S26" s="43">
        <f t="shared" si="1"/>
        <v>0.0020094635776057436</v>
      </c>
      <c r="T26" s="43">
        <f t="shared" si="1"/>
        <v>0.0025209148512212918</v>
      </c>
      <c r="U26" s="119">
        <f t="shared" si="0"/>
        <v>1.0000000000000002</v>
      </c>
    </row>
    <row r="27" spans="1:21" s="13" customFormat="1" ht="27.75" customHeight="1">
      <c r="A27" s="72" t="s">
        <v>159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5.75">
      <c r="A28" s="71" t="s">
        <v>168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6"/>
      <c r="M28" s="16"/>
      <c r="N28" s="16"/>
      <c r="O28" s="16"/>
      <c r="P28" s="16"/>
      <c r="Q28" s="27"/>
      <c r="R28" s="27"/>
      <c r="S28" s="27"/>
      <c r="T28" s="27"/>
      <c r="U28" s="27"/>
    </row>
    <row r="29" spans="1:21" s="28" customFormat="1" ht="19.5">
      <c r="A29" s="67" t="s">
        <v>114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9"/>
    </row>
    <row r="30" spans="1:21" ht="19.5">
      <c r="A30" s="18"/>
      <c r="B30" s="14"/>
      <c r="C30" s="15"/>
      <c r="D30" s="14"/>
      <c r="E30" s="14"/>
      <c r="F30" s="14"/>
      <c r="G30" s="14"/>
      <c r="H30" s="15"/>
      <c r="I30" s="14"/>
      <c r="J30" s="15"/>
      <c r="K30" s="14"/>
      <c r="L30" s="16"/>
      <c r="M30" s="17"/>
      <c r="N30" s="17"/>
      <c r="O30" s="17"/>
      <c r="P30" s="17"/>
      <c r="Q30" s="19"/>
      <c r="R30" s="19"/>
      <c r="S30" s="19"/>
      <c r="T30" s="19"/>
      <c r="U30" s="19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9" spans="2:11" ht="76.5">
      <c r="B39" s="37" t="s">
        <v>115</v>
      </c>
      <c r="C39" s="38" t="s">
        <v>116</v>
      </c>
      <c r="D39" s="39" t="s">
        <v>117</v>
      </c>
      <c r="E39" s="38" t="s">
        <v>118</v>
      </c>
      <c r="F39" s="38" t="s">
        <v>119</v>
      </c>
      <c r="G39" s="38" t="s">
        <v>121</v>
      </c>
      <c r="H39" s="38" t="s">
        <v>120</v>
      </c>
      <c r="I39" s="38" t="s">
        <v>124</v>
      </c>
      <c r="J39" s="38" t="s">
        <v>122</v>
      </c>
      <c r="K39" s="38" t="s">
        <v>123</v>
      </c>
    </row>
    <row r="40" spans="2:12" ht="12.75">
      <c r="B40" s="10">
        <f>U6+U13</f>
        <v>442100518.4744688</v>
      </c>
      <c r="C40" s="10">
        <f>U3+U5</f>
        <v>13404432.829552196</v>
      </c>
      <c r="D40" s="10">
        <f>U24</f>
        <v>7789143.711599989</v>
      </c>
      <c r="E40" s="10">
        <f>U23+U22+U21+U20</f>
        <v>19072622.060999997</v>
      </c>
      <c r="F40" s="10">
        <f>U19</f>
        <v>19428230.639999997</v>
      </c>
      <c r="G40" s="10">
        <f>U10</f>
        <v>12059274.01</v>
      </c>
      <c r="H40" s="10">
        <f>U11+U12</f>
        <v>160461027.7278576</v>
      </c>
      <c r="I40" s="10">
        <f>U7</f>
        <v>3159501.0700000003</v>
      </c>
      <c r="J40" s="10">
        <f>U9+U18</f>
        <v>16715224.63999999</v>
      </c>
      <c r="K40" s="10">
        <f>U8+U17</f>
        <v>23406654.13999999</v>
      </c>
      <c r="L40" s="10">
        <f>SUM(B40:K40)</f>
        <v>717596629.3044785</v>
      </c>
    </row>
  </sheetData>
  <mergeCells count="1">
    <mergeCell ref="A1:T1"/>
  </mergeCells>
  <printOptions/>
  <pageMargins left="0.25" right="0.25" top="0.87" bottom="0.984251968503937" header="0.3" footer="0.511811023622047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Normal="75" zoomScaleSheetLayoutView="75" workbookViewId="0" topLeftCell="A13">
      <selection activeCell="H23" sqref="H23"/>
    </sheetView>
  </sheetViews>
  <sheetFormatPr defaultColWidth="9.140625" defaultRowHeight="12.75"/>
  <cols>
    <col min="1" max="1" width="37.140625" style="1" customWidth="1"/>
    <col min="2" max="21" width="13.7109375" style="1" customWidth="1"/>
    <col min="22" max="22" width="12.421875" style="1" customWidth="1"/>
    <col min="23" max="16384" width="9.140625" style="1" customWidth="1"/>
  </cols>
  <sheetData>
    <row r="1" spans="1:21" ht="42" customHeight="1" thickBot="1">
      <c r="A1" s="133" t="s">
        <v>176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76" t="s">
        <v>0</v>
      </c>
    </row>
    <row r="2" spans="1:21" s="2" customFormat="1" ht="106.5" customHeight="1">
      <c r="A2" s="6" t="s">
        <v>161</v>
      </c>
      <c r="B2" s="24" t="s">
        <v>126</v>
      </c>
      <c r="C2" s="24" t="s">
        <v>125</v>
      </c>
      <c r="D2" s="24" t="s">
        <v>127</v>
      </c>
      <c r="E2" s="24" t="s">
        <v>128</v>
      </c>
      <c r="F2" s="24" t="s">
        <v>130</v>
      </c>
      <c r="G2" s="24" t="s">
        <v>129</v>
      </c>
      <c r="H2" s="24" t="s">
        <v>131</v>
      </c>
      <c r="I2" s="24" t="s">
        <v>167</v>
      </c>
      <c r="J2" s="24" t="s">
        <v>132</v>
      </c>
      <c r="K2" s="24" t="s">
        <v>136</v>
      </c>
      <c r="L2" s="24" t="s">
        <v>135</v>
      </c>
      <c r="M2" s="24" t="s">
        <v>133</v>
      </c>
      <c r="N2" s="24" t="s">
        <v>134</v>
      </c>
      <c r="O2" s="24" t="s">
        <v>137</v>
      </c>
      <c r="P2" s="24" t="s">
        <v>139</v>
      </c>
      <c r="Q2" s="24" t="s">
        <v>138</v>
      </c>
      <c r="R2" s="24" t="s">
        <v>140</v>
      </c>
      <c r="S2" s="24" t="s">
        <v>160</v>
      </c>
      <c r="T2" s="24" t="s">
        <v>1</v>
      </c>
      <c r="U2" s="25" t="s">
        <v>157</v>
      </c>
    </row>
    <row r="3" spans="1:23" ht="15.75">
      <c r="A3" s="20" t="s">
        <v>2</v>
      </c>
      <c r="B3" s="30">
        <v>74002.31</v>
      </c>
      <c r="C3" s="30">
        <v>359491</v>
      </c>
      <c r="D3" s="30">
        <v>175413.81</v>
      </c>
      <c r="E3" s="30">
        <v>22203.43</v>
      </c>
      <c r="F3" s="30">
        <v>39587</v>
      </c>
      <c r="G3" s="30">
        <v>65436.88</v>
      </c>
      <c r="H3" s="30">
        <v>232136.77</v>
      </c>
      <c r="I3" s="30">
        <v>147756</v>
      </c>
      <c r="J3" s="30">
        <v>59565.93</v>
      </c>
      <c r="K3" s="30">
        <v>40524.55</v>
      </c>
      <c r="L3" s="30">
        <v>945</v>
      </c>
      <c r="M3" s="30">
        <v>230951.17</v>
      </c>
      <c r="N3" s="30">
        <v>54813</v>
      </c>
      <c r="O3" s="30">
        <v>52911.41</v>
      </c>
      <c r="P3" s="30">
        <v>22397</v>
      </c>
      <c r="Q3" s="30">
        <v>6093.47</v>
      </c>
      <c r="R3" s="30">
        <v>32730</v>
      </c>
      <c r="S3" s="30">
        <v>0</v>
      </c>
      <c r="T3" s="30">
        <v>0</v>
      </c>
      <c r="U3" s="31">
        <f>SUM(B3:T3)</f>
        <v>1616958.73</v>
      </c>
      <c r="V3" s="4"/>
      <c r="W3" s="5"/>
    </row>
    <row r="4" spans="1:23" ht="56.25" customHeight="1">
      <c r="A4" s="21" t="s">
        <v>162</v>
      </c>
      <c r="B4" s="30">
        <v>6300</v>
      </c>
      <c r="C4" s="30">
        <v>155320</v>
      </c>
      <c r="D4" s="30">
        <v>68474.32</v>
      </c>
      <c r="E4" s="30">
        <v>10000</v>
      </c>
      <c r="F4" s="30">
        <v>0</v>
      </c>
      <c r="G4" s="30">
        <v>3650</v>
      </c>
      <c r="H4" s="30">
        <v>30122</v>
      </c>
      <c r="I4" s="30">
        <v>129965</v>
      </c>
      <c r="J4" s="30">
        <v>6000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1">
        <f aca="true" t="shared" si="0" ref="U4:U25">SUM(B4:T4)</f>
        <v>409831.32</v>
      </c>
      <c r="V4" s="4"/>
      <c r="W4" s="5"/>
    </row>
    <row r="5" spans="1:23" ht="15.75">
      <c r="A5" s="20" t="s">
        <v>3</v>
      </c>
      <c r="B5" s="30">
        <v>2433.82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6170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1">
        <f t="shared" si="0"/>
        <v>8603.82</v>
      </c>
      <c r="V5" s="4"/>
      <c r="W5" s="5"/>
    </row>
    <row r="6" spans="1:23" ht="37.5" customHeight="1">
      <c r="A6" s="20" t="s">
        <v>4</v>
      </c>
      <c r="B6" s="30">
        <v>25391118.659999996</v>
      </c>
      <c r="C6" s="30">
        <v>21952617</v>
      </c>
      <c r="D6" s="30">
        <v>24498012.5599999</v>
      </c>
      <c r="E6" s="30">
        <v>39766846</v>
      </c>
      <c r="F6" s="30">
        <v>4957223.99</v>
      </c>
      <c r="G6" s="30">
        <v>10129206.03</v>
      </c>
      <c r="H6" s="30">
        <v>8070546.23</v>
      </c>
      <c r="I6" s="30">
        <v>4407872</v>
      </c>
      <c r="J6" s="30">
        <v>6334340.93</v>
      </c>
      <c r="K6" s="30">
        <v>351228.92</v>
      </c>
      <c r="L6" s="30">
        <v>1957650.51</v>
      </c>
      <c r="M6" s="30">
        <v>2072968.43</v>
      </c>
      <c r="N6" s="30">
        <v>0</v>
      </c>
      <c r="O6" s="30">
        <v>1523678</v>
      </c>
      <c r="P6" s="30">
        <v>35286</v>
      </c>
      <c r="Q6" s="30">
        <v>345289.56</v>
      </c>
      <c r="R6" s="30">
        <v>598426</v>
      </c>
      <c r="S6" s="30">
        <v>0</v>
      </c>
      <c r="T6" s="30">
        <v>0</v>
      </c>
      <c r="U6" s="31">
        <f t="shared" si="0"/>
        <v>152392310.81999987</v>
      </c>
      <c r="V6" s="4"/>
      <c r="W6" s="5"/>
    </row>
    <row r="7" spans="1:23" ht="29.25" customHeight="1">
      <c r="A7" s="20" t="s">
        <v>5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1">
        <f t="shared" si="0"/>
        <v>0</v>
      </c>
      <c r="V7" s="4"/>
      <c r="W7" s="5"/>
    </row>
    <row r="8" spans="1:23" ht="30.75" customHeight="1">
      <c r="A8" s="20" t="s">
        <v>6</v>
      </c>
      <c r="B8" s="30">
        <v>0</v>
      </c>
      <c r="C8" s="30">
        <v>-84703.1</v>
      </c>
      <c r="D8" s="30">
        <v>0</v>
      </c>
      <c r="E8" s="30">
        <v>0</v>
      </c>
      <c r="F8" s="30">
        <v>0</v>
      </c>
      <c r="G8" s="30">
        <v>0</v>
      </c>
      <c r="H8" s="30">
        <v>45735.83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1">
        <f t="shared" si="0"/>
        <v>-38967.270000000004</v>
      </c>
      <c r="V8" s="4"/>
      <c r="W8" s="5"/>
    </row>
    <row r="9" spans="1:23" ht="31.5" customHeight="1">
      <c r="A9" s="20" t="s">
        <v>7</v>
      </c>
      <c r="B9" s="30">
        <v>2595566.5</v>
      </c>
      <c r="C9" s="30">
        <v>2405686.52</v>
      </c>
      <c r="D9" s="30">
        <v>766389.84</v>
      </c>
      <c r="E9" s="30">
        <v>0</v>
      </c>
      <c r="F9" s="30">
        <v>0</v>
      </c>
      <c r="G9" s="30">
        <v>653417.16</v>
      </c>
      <c r="H9" s="30">
        <v>-431</v>
      </c>
      <c r="I9" s="30">
        <v>0</v>
      </c>
      <c r="J9" s="30">
        <v>263649.02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1">
        <f t="shared" si="0"/>
        <v>6684278.039999999</v>
      </c>
      <c r="V9" s="4"/>
      <c r="W9" s="5"/>
    </row>
    <row r="10" spans="1:23" ht="32.25" customHeight="1">
      <c r="A10" s="20" t="s">
        <v>8</v>
      </c>
      <c r="B10" s="30">
        <v>230675.12</v>
      </c>
      <c r="C10" s="30">
        <v>612991</v>
      </c>
      <c r="D10" s="30">
        <v>43911.1</v>
      </c>
      <c r="E10" s="30">
        <v>577.14</v>
      </c>
      <c r="F10" s="30">
        <v>16120.65</v>
      </c>
      <c r="G10" s="30">
        <v>36403.93</v>
      </c>
      <c r="H10" s="30">
        <v>1459.21</v>
      </c>
      <c r="I10" s="30">
        <v>48920</v>
      </c>
      <c r="J10" s="30">
        <v>166687.58</v>
      </c>
      <c r="K10" s="30">
        <v>0</v>
      </c>
      <c r="L10" s="30">
        <v>5125.09</v>
      </c>
      <c r="M10" s="30">
        <v>1047.5</v>
      </c>
      <c r="N10" s="30">
        <v>99643</v>
      </c>
      <c r="O10" s="30">
        <v>0</v>
      </c>
      <c r="P10" s="30">
        <v>23518</v>
      </c>
      <c r="Q10" s="30">
        <v>43988.64</v>
      </c>
      <c r="R10" s="30">
        <v>260.9</v>
      </c>
      <c r="S10" s="30">
        <v>0</v>
      </c>
      <c r="T10" s="30">
        <v>0</v>
      </c>
      <c r="U10" s="31">
        <f t="shared" si="0"/>
        <v>1331328.8599999999</v>
      </c>
      <c r="V10" s="4"/>
      <c r="W10" s="5"/>
    </row>
    <row r="11" spans="1:23" ht="30.75" customHeight="1">
      <c r="A11" s="20" t="s">
        <v>9</v>
      </c>
      <c r="B11" s="30">
        <v>3835973.25</v>
      </c>
      <c r="C11" s="30">
        <v>2500449</v>
      </c>
      <c r="D11" s="30">
        <v>4517685.34</v>
      </c>
      <c r="E11" s="30">
        <v>12786.74</v>
      </c>
      <c r="F11" s="30">
        <v>1749573.475</v>
      </c>
      <c r="G11" s="30">
        <v>1065864.16</v>
      </c>
      <c r="H11" s="30">
        <v>221615.45</v>
      </c>
      <c r="I11" s="30">
        <v>196873</v>
      </c>
      <c r="J11" s="30">
        <v>549578.28</v>
      </c>
      <c r="K11" s="30">
        <v>1532992.67</v>
      </c>
      <c r="L11" s="30">
        <v>392506.822</v>
      </c>
      <c r="M11" s="30">
        <v>260485.12</v>
      </c>
      <c r="N11" s="30">
        <v>1589903</v>
      </c>
      <c r="O11" s="30">
        <v>116082.42</v>
      </c>
      <c r="P11" s="30">
        <v>115047</v>
      </c>
      <c r="Q11" s="30">
        <v>36631.78</v>
      </c>
      <c r="R11" s="30">
        <v>146427.9</v>
      </c>
      <c r="S11" s="30">
        <v>19531.96</v>
      </c>
      <c r="T11" s="30">
        <v>0</v>
      </c>
      <c r="U11" s="31">
        <f t="shared" si="0"/>
        <v>18860007.367000002</v>
      </c>
      <c r="V11" s="4"/>
      <c r="W11" s="5"/>
    </row>
    <row r="12" spans="1:23" ht="25.5">
      <c r="A12" s="20" t="s">
        <v>10</v>
      </c>
      <c r="B12" s="30">
        <v>283717.34</v>
      </c>
      <c r="C12" s="30">
        <v>710763</v>
      </c>
      <c r="D12" s="30">
        <v>2443215.69</v>
      </c>
      <c r="E12" s="30">
        <v>123271.19</v>
      </c>
      <c r="F12" s="30">
        <v>1164486.665</v>
      </c>
      <c r="G12" s="30">
        <v>763552.18</v>
      </c>
      <c r="H12" s="30">
        <v>183254.48</v>
      </c>
      <c r="I12" s="30">
        <v>123277</v>
      </c>
      <c r="J12" s="30">
        <v>70126.9</v>
      </c>
      <c r="K12" s="30">
        <v>1750</v>
      </c>
      <c r="L12" s="30">
        <v>70458.698</v>
      </c>
      <c r="M12" s="30">
        <v>107980.32</v>
      </c>
      <c r="N12" s="30">
        <v>516039</v>
      </c>
      <c r="O12" s="30">
        <v>207205.27</v>
      </c>
      <c r="P12" s="30">
        <v>301730</v>
      </c>
      <c r="Q12" s="30">
        <v>548216.66</v>
      </c>
      <c r="R12" s="30">
        <v>5557.9</v>
      </c>
      <c r="S12" s="30">
        <v>0</v>
      </c>
      <c r="T12" s="30">
        <v>0</v>
      </c>
      <c r="U12" s="31">
        <f t="shared" si="0"/>
        <v>7624602.2930000005</v>
      </c>
      <c r="V12" s="4"/>
      <c r="W12" s="5"/>
    </row>
    <row r="13" spans="1:23" ht="38.25">
      <c r="A13" s="20" t="s">
        <v>11</v>
      </c>
      <c r="B13" s="30">
        <v>11983092.7</v>
      </c>
      <c r="C13" s="30">
        <v>19335610</v>
      </c>
      <c r="D13" s="30">
        <v>5456119.739999991</v>
      </c>
      <c r="E13" s="30">
        <v>1745646.55</v>
      </c>
      <c r="F13" s="30">
        <v>2109511.25</v>
      </c>
      <c r="G13" s="30">
        <v>7014693.540000001</v>
      </c>
      <c r="H13" s="30">
        <v>1658248.05</v>
      </c>
      <c r="I13" s="30">
        <v>5539405</v>
      </c>
      <c r="J13" s="30">
        <v>3243750.49</v>
      </c>
      <c r="K13" s="30">
        <v>92408.36</v>
      </c>
      <c r="L13" s="30">
        <v>1964537.34</v>
      </c>
      <c r="M13" s="30">
        <v>558630.17</v>
      </c>
      <c r="N13" s="30">
        <v>0</v>
      </c>
      <c r="O13" s="30">
        <v>352641.08</v>
      </c>
      <c r="P13" s="30">
        <v>0</v>
      </c>
      <c r="Q13" s="30">
        <v>174064.01</v>
      </c>
      <c r="R13" s="30">
        <v>354396.9</v>
      </c>
      <c r="S13" s="30">
        <v>5961</v>
      </c>
      <c r="T13" s="30">
        <v>0</v>
      </c>
      <c r="U13" s="31">
        <f t="shared" si="0"/>
        <v>61588716.179999985</v>
      </c>
      <c r="V13" s="4"/>
      <c r="W13" s="5"/>
    </row>
    <row r="14" spans="1:21" ht="15.75">
      <c r="A14" s="110" t="s">
        <v>165</v>
      </c>
      <c r="B14" s="30">
        <v>10213707.399999999</v>
      </c>
      <c r="C14" s="30">
        <v>7817473</v>
      </c>
      <c r="D14" s="30">
        <v>4285216.21999999</v>
      </c>
      <c r="E14" s="30">
        <v>1195981.35</v>
      </c>
      <c r="F14" s="30">
        <v>1637593.72</v>
      </c>
      <c r="G14" s="30">
        <v>4115588.62</v>
      </c>
      <c r="H14" s="30">
        <v>1234521.98</v>
      </c>
      <c r="I14" s="30">
        <v>5539405</v>
      </c>
      <c r="J14" s="30">
        <v>1874178.38</v>
      </c>
      <c r="K14" s="30">
        <v>0</v>
      </c>
      <c r="L14" s="30">
        <v>1586062.1</v>
      </c>
      <c r="M14" s="30">
        <v>552740.39</v>
      </c>
      <c r="N14" s="30">
        <v>0</v>
      </c>
      <c r="O14" s="30">
        <v>0</v>
      </c>
      <c r="P14" s="30">
        <v>0</v>
      </c>
      <c r="Q14" s="30">
        <v>174064.01</v>
      </c>
      <c r="R14" s="30">
        <v>0</v>
      </c>
      <c r="S14" s="30">
        <v>10328</v>
      </c>
      <c r="T14" s="30">
        <v>0</v>
      </c>
      <c r="U14" s="31">
        <f t="shared" si="0"/>
        <v>40236860.169999994</v>
      </c>
    </row>
    <row r="15" spans="1:21" ht="15.75">
      <c r="A15" s="110" t="s">
        <v>163</v>
      </c>
      <c r="B15" s="30">
        <v>1769385.3</v>
      </c>
      <c r="C15" s="30">
        <v>11518137</v>
      </c>
      <c r="D15" s="30">
        <v>1148864.15</v>
      </c>
      <c r="E15" s="30">
        <v>549665.2</v>
      </c>
      <c r="F15" s="30">
        <v>446233.53</v>
      </c>
      <c r="G15" s="30">
        <v>2692479.56</v>
      </c>
      <c r="H15" s="30">
        <v>381177.63</v>
      </c>
      <c r="I15" s="30">
        <v>0</v>
      </c>
      <c r="J15" s="30">
        <v>1369572.11</v>
      </c>
      <c r="K15" s="30">
        <v>0</v>
      </c>
      <c r="L15" s="30">
        <v>377544.01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f t="shared" si="0"/>
        <v>20253058.49</v>
      </c>
    </row>
    <row r="16" spans="1:21" ht="15.75">
      <c r="A16" s="110" t="s">
        <v>166</v>
      </c>
      <c r="B16" s="30">
        <v>0</v>
      </c>
      <c r="C16" s="30">
        <v>0</v>
      </c>
      <c r="D16" s="30">
        <v>22039.3699999999</v>
      </c>
      <c r="E16" s="30">
        <v>0</v>
      </c>
      <c r="F16" s="30">
        <v>25684</v>
      </c>
      <c r="G16" s="30">
        <v>206625.36</v>
      </c>
      <c r="H16" s="30">
        <v>30006.44</v>
      </c>
      <c r="I16" s="30">
        <v>0</v>
      </c>
      <c r="J16" s="30">
        <v>0</v>
      </c>
      <c r="K16" s="30">
        <v>0</v>
      </c>
      <c r="L16" s="30">
        <v>931.23</v>
      </c>
      <c r="M16" s="30">
        <v>5889.78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 t="shared" si="0"/>
        <v>291176.1799999999</v>
      </c>
    </row>
    <row r="17" spans="1:21" ht="58.5" customHeight="1">
      <c r="A17" s="20" t="s">
        <v>12</v>
      </c>
      <c r="B17" s="30">
        <v>0</v>
      </c>
      <c r="C17" s="30">
        <v>-641002</v>
      </c>
      <c r="D17" s="30">
        <v>0</v>
      </c>
      <c r="E17" s="30">
        <v>0</v>
      </c>
      <c r="F17" s="30">
        <v>0</v>
      </c>
      <c r="G17" s="30">
        <v>2850</v>
      </c>
      <c r="H17" s="30">
        <v>1941.7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1">
        <f t="shared" si="0"/>
        <v>-636210.3</v>
      </c>
    </row>
    <row r="18" spans="1:21" ht="56.25" customHeight="1">
      <c r="A18" s="20" t="s">
        <v>13</v>
      </c>
      <c r="B18" s="30">
        <v>0</v>
      </c>
      <c r="C18" s="30">
        <v>-899</v>
      </c>
      <c r="D18" s="30">
        <v>1590.08999999999</v>
      </c>
      <c r="E18" s="30">
        <v>0</v>
      </c>
      <c r="F18" s="30">
        <v>0</v>
      </c>
      <c r="G18" s="30">
        <v>-2728.19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1">
        <f t="shared" si="0"/>
        <v>-2037.1000000000101</v>
      </c>
    </row>
    <row r="19" spans="1:21" ht="30" customHeight="1">
      <c r="A19" s="20" t="s">
        <v>14</v>
      </c>
      <c r="B19" s="30">
        <v>54238.91</v>
      </c>
      <c r="C19" s="30">
        <v>2906485</v>
      </c>
      <c r="D19" s="30">
        <v>130869.57</v>
      </c>
      <c r="E19" s="30">
        <v>198</v>
      </c>
      <c r="F19" s="30">
        <v>16259</v>
      </c>
      <c r="G19" s="30">
        <v>110213.96</v>
      </c>
      <c r="H19" s="30">
        <v>23370.72</v>
      </c>
      <c r="I19" s="30">
        <v>24413</v>
      </c>
      <c r="J19" s="30">
        <v>121701.81</v>
      </c>
      <c r="K19" s="30">
        <v>51955.59</v>
      </c>
      <c r="L19" s="30">
        <v>5994</v>
      </c>
      <c r="M19" s="30">
        <v>2789.16</v>
      </c>
      <c r="N19" s="30">
        <v>0</v>
      </c>
      <c r="O19" s="30">
        <v>0</v>
      </c>
      <c r="P19" s="30">
        <v>1586</v>
      </c>
      <c r="Q19" s="30">
        <v>1226.62</v>
      </c>
      <c r="R19" s="30">
        <v>6806</v>
      </c>
      <c r="S19" s="30">
        <v>0</v>
      </c>
      <c r="T19" s="30">
        <v>0</v>
      </c>
      <c r="U19" s="31">
        <f t="shared" si="0"/>
        <v>3458107.3400000003</v>
      </c>
    </row>
    <row r="20" spans="1:21" ht="15.75">
      <c r="A20" s="20" t="s">
        <v>15</v>
      </c>
      <c r="B20" s="30">
        <v>66601.65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24559.39</v>
      </c>
      <c r="I20" s="30">
        <v>721189</v>
      </c>
      <c r="J20" s="30">
        <v>113641.89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211000</v>
      </c>
      <c r="U20" s="31">
        <f t="shared" si="0"/>
        <v>1136991.9300000002</v>
      </c>
    </row>
    <row r="21" spans="1:21" ht="15.75">
      <c r="A21" s="20" t="s">
        <v>16</v>
      </c>
      <c r="B21" s="30">
        <v>0</v>
      </c>
      <c r="C21" s="30">
        <v>0</v>
      </c>
      <c r="D21" s="30">
        <v>241487.23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11835.71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f t="shared" si="0"/>
        <v>253322.94</v>
      </c>
    </row>
    <row r="22" spans="1:21" ht="28.5" customHeight="1">
      <c r="A22" s="20" t="s">
        <v>17</v>
      </c>
      <c r="B22" s="30">
        <v>224903.23</v>
      </c>
      <c r="C22" s="30">
        <v>54976</v>
      </c>
      <c r="D22" s="30">
        <v>2277944.52999999</v>
      </c>
      <c r="E22" s="30">
        <v>1168272.19</v>
      </c>
      <c r="F22" s="30">
        <v>0</v>
      </c>
      <c r="G22" s="30">
        <v>0</v>
      </c>
      <c r="H22" s="30">
        <v>23805.04</v>
      </c>
      <c r="I22" s="30">
        <v>139768</v>
      </c>
      <c r="J22" s="30">
        <v>73149.32</v>
      </c>
      <c r="K22" s="30">
        <v>0</v>
      </c>
      <c r="L22" s="30">
        <v>0</v>
      </c>
      <c r="M22" s="30">
        <v>55688.35</v>
      </c>
      <c r="N22" s="30">
        <v>124111</v>
      </c>
      <c r="O22" s="30">
        <v>0</v>
      </c>
      <c r="P22" s="30">
        <v>0</v>
      </c>
      <c r="Q22" s="30">
        <v>0</v>
      </c>
      <c r="R22" s="30">
        <v>35554</v>
      </c>
      <c r="S22" s="30">
        <v>0</v>
      </c>
      <c r="T22" s="30">
        <v>0</v>
      </c>
      <c r="U22" s="31">
        <f t="shared" si="0"/>
        <v>4178171.65999999</v>
      </c>
    </row>
    <row r="23" spans="1:21" ht="27.75" customHeight="1">
      <c r="A23" s="20" t="s">
        <v>18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1">
        <f t="shared" si="0"/>
        <v>0</v>
      </c>
    </row>
    <row r="24" spans="1:21" ht="27.75" customHeight="1">
      <c r="A24" s="20" t="s">
        <v>19</v>
      </c>
      <c r="B24" s="30">
        <v>139291.43</v>
      </c>
      <c r="C24" s="30">
        <v>247260</v>
      </c>
      <c r="D24" s="30">
        <v>351151.229999999</v>
      </c>
      <c r="E24" s="30">
        <v>75374.26</v>
      </c>
      <c r="F24" s="30">
        <v>52687.27</v>
      </c>
      <c r="G24" s="30">
        <v>28235.45</v>
      </c>
      <c r="H24" s="30">
        <v>74134.52</v>
      </c>
      <c r="I24" s="30">
        <v>4360</v>
      </c>
      <c r="J24" s="30">
        <v>221116.34</v>
      </c>
      <c r="K24" s="30">
        <v>0</v>
      </c>
      <c r="L24" s="30">
        <v>25916.13</v>
      </c>
      <c r="M24" s="30">
        <v>18061.91</v>
      </c>
      <c r="N24" s="30">
        <v>0</v>
      </c>
      <c r="O24" s="30">
        <v>27429.62</v>
      </c>
      <c r="P24" s="30">
        <v>338375</v>
      </c>
      <c r="Q24" s="30">
        <v>4569.08</v>
      </c>
      <c r="R24" s="30">
        <v>642</v>
      </c>
      <c r="S24" s="30">
        <v>2946</v>
      </c>
      <c r="T24" s="30">
        <v>0</v>
      </c>
      <c r="U24" s="31">
        <f t="shared" si="0"/>
        <v>1611550.239999999</v>
      </c>
    </row>
    <row r="25" spans="1:21" ht="16.5" thickBot="1">
      <c r="A25" s="22" t="s">
        <v>20</v>
      </c>
      <c r="B25" s="40">
        <v>44881614.92000001</v>
      </c>
      <c r="C25" s="40">
        <v>50359724.42</v>
      </c>
      <c r="D25" s="40">
        <v>40903790.72999987</v>
      </c>
      <c r="E25" s="40">
        <v>42915175.5</v>
      </c>
      <c r="F25" s="40">
        <v>10105449.3</v>
      </c>
      <c r="G25" s="40">
        <v>19867145.099999998</v>
      </c>
      <c r="H25" s="40">
        <v>10560376.389999999</v>
      </c>
      <c r="I25" s="40">
        <v>11353833</v>
      </c>
      <c r="J25" s="40">
        <v>11223478.489999998</v>
      </c>
      <c r="K25" s="40">
        <v>2070860.09</v>
      </c>
      <c r="L25" s="40">
        <v>4423133.59</v>
      </c>
      <c r="M25" s="40">
        <v>3320437.84</v>
      </c>
      <c r="N25" s="40">
        <v>2384509</v>
      </c>
      <c r="O25" s="40">
        <v>2279947.8</v>
      </c>
      <c r="P25" s="40">
        <v>837939</v>
      </c>
      <c r="Q25" s="40">
        <v>1160079.82</v>
      </c>
      <c r="R25" s="40">
        <v>1180801.6</v>
      </c>
      <c r="S25" s="40">
        <v>38766.96</v>
      </c>
      <c r="T25" s="40">
        <v>211000</v>
      </c>
      <c r="U25" s="31">
        <f t="shared" si="0"/>
        <v>260078063.5499999</v>
      </c>
    </row>
    <row r="26" spans="1:21" ht="15.75">
      <c r="A26" s="7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41"/>
      <c r="Q26" s="34"/>
      <c r="R26" s="34"/>
      <c r="S26" s="34"/>
      <c r="T26" s="34"/>
      <c r="U26" s="35"/>
    </row>
    <row r="27" spans="1:22" ht="18.75">
      <c r="A27" s="69" t="s">
        <v>158</v>
      </c>
      <c r="B27" s="3"/>
      <c r="C27" s="3"/>
      <c r="D27" s="3"/>
      <c r="E27" s="3"/>
      <c r="F27" s="3"/>
      <c r="G27" s="3"/>
      <c r="H27" s="3"/>
      <c r="I27" s="3"/>
      <c r="J27" s="3"/>
      <c r="K27" s="3"/>
      <c r="V27" s="4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6" spans="2:11" ht="76.5">
      <c r="B36" s="37" t="s">
        <v>115</v>
      </c>
      <c r="C36" s="38" t="s">
        <v>116</v>
      </c>
      <c r="D36" s="39" t="s">
        <v>117</v>
      </c>
      <c r="E36" s="38" t="s">
        <v>118</v>
      </c>
      <c r="F36" s="38" t="s">
        <v>119</v>
      </c>
      <c r="G36" s="38" t="s">
        <v>120</v>
      </c>
      <c r="H36" s="38" t="s">
        <v>121</v>
      </c>
      <c r="I36" s="38" t="s">
        <v>122</v>
      </c>
      <c r="J36" s="38" t="s">
        <v>123</v>
      </c>
      <c r="K36" s="38" t="s">
        <v>124</v>
      </c>
    </row>
    <row r="37" spans="2:12" ht="12.75">
      <c r="B37" s="10">
        <f>U6+U13</f>
        <v>213981026.99999985</v>
      </c>
      <c r="C37" s="10">
        <f>U3+U5</f>
        <v>1625562.55</v>
      </c>
      <c r="D37" s="10">
        <f>U24</f>
        <v>1611550.239999999</v>
      </c>
      <c r="E37" s="10">
        <f>U23+U22+U21+U20</f>
        <v>5568486.52999999</v>
      </c>
      <c r="F37" s="10">
        <f>U19</f>
        <v>3458107.3400000003</v>
      </c>
      <c r="G37" s="10">
        <f>U11+U12</f>
        <v>26484609.660000004</v>
      </c>
      <c r="H37" s="10">
        <f>U10</f>
        <v>1331328.8599999999</v>
      </c>
      <c r="I37" s="10">
        <f>U9+U18</f>
        <v>6682240.9399999995</v>
      </c>
      <c r="J37" s="10">
        <f>U8+U17</f>
        <v>-675177.5700000001</v>
      </c>
      <c r="K37" s="10">
        <f>U7</f>
        <v>0</v>
      </c>
      <c r="L37" s="4">
        <f>SUM(B37:K37)</f>
        <v>260067735.5499999</v>
      </c>
    </row>
  </sheetData>
  <mergeCells count="1">
    <mergeCell ref="A1:T1"/>
  </mergeCells>
  <printOptions/>
  <pageMargins left="0" right="0" top="0.87" bottom="0.984251968503937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="60" workbookViewId="0" topLeftCell="A1">
      <selection activeCell="D20" sqref="D20"/>
    </sheetView>
  </sheetViews>
  <sheetFormatPr defaultColWidth="9.140625" defaultRowHeight="12.75"/>
  <cols>
    <col min="1" max="1" width="5.8515625" style="7" customWidth="1"/>
    <col min="2" max="2" width="43.140625" style="7" customWidth="1"/>
    <col min="3" max="22" width="12.7109375" style="10" customWidth="1"/>
    <col min="23" max="30" width="9.140625" style="10" customWidth="1"/>
    <col min="31" max="16384" width="9.140625" style="7" customWidth="1"/>
  </cols>
  <sheetData>
    <row r="1" spans="1:22" ht="33.75" customHeight="1">
      <c r="A1" s="138" t="s">
        <v>169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33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30" s="8" customFormat="1" ht="102">
      <c r="A3" s="134" t="s">
        <v>21</v>
      </c>
      <c r="B3" s="135"/>
      <c r="C3" s="111" t="s">
        <v>126</v>
      </c>
      <c r="D3" s="111" t="s">
        <v>125</v>
      </c>
      <c r="E3" s="111" t="s">
        <v>127</v>
      </c>
      <c r="F3" s="111" t="s">
        <v>128</v>
      </c>
      <c r="G3" s="111" t="s">
        <v>130</v>
      </c>
      <c r="H3" s="111" t="s">
        <v>129</v>
      </c>
      <c r="I3" s="111" t="s">
        <v>131</v>
      </c>
      <c r="J3" s="111" t="s">
        <v>167</v>
      </c>
      <c r="K3" s="111" t="s">
        <v>132</v>
      </c>
      <c r="L3" s="111" t="s">
        <v>136</v>
      </c>
      <c r="M3" s="111" t="s">
        <v>135</v>
      </c>
      <c r="N3" s="111" t="s">
        <v>133</v>
      </c>
      <c r="O3" s="111" t="s">
        <v>134</v>
      </c>
      <c r="P3" s="111" t="s">
        <v>137</v>
      </c>
      <c r="Q3" s="111" t="s">
        <v>139</v>
      </c>
      <c r="R3" s="111" t="s">
        <v>138</v>
      </c>
      <c r="S3" s="111" t="s">
        <v>140</v>
      </c>
      <c r="T3" s="111" t="s">
        <v>160</v>
      </c>
      <c r="U3" s="112" t="s">
        <v>1</v>
      </c>
      <c r="V3" s="25" t="s">
        <v>157</v>
      </c>
      <c r="W3" s="80"/>
      <c r="X3" s="80"/>
      <c r="Y3" s="80"/>
      <c r="Z3" s="80"/>
      <c r="AA3" s="80"/>
      <c r="AB3" s="80"/>
      <c r="AC3" s="80"/>
      <c r="AD3" s="80"/>
    </row>
    <row r="4" spans="1:30" s="84" customFormat="1" ht="32.25" customHeight="1">
      <c r="A4" s="136" t="s">
        <v>78</v>
      </c>
      <c r="B4" s="137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3"/>
      <c r="X4" s="83"/>
      <c r="Y4" s="83"/>
      <c r="Z4" s="83"/>
      <c r="AA4" s="83"/>
      <c r="AB4" s="83"/>
      <c r="AC4" s="83"/>
      <c r="AD4" s="83"/>
    </row>
    <row r="5" spans="1:22" ht="18.75">
      <c r="A5" s="85" t="s">
        <v>79</v>
      </c>
      <c r="B5" s="86" t="s">
        <v>80</v>
      </c>
      <c r="C5" s="87">
        <v>1246</v>
      </c>
      <c r="D5" s="87">
        <v>942</v>
      </c>
      <c r="E5" s="87">
        <v>238</v>
      </c>
      <c r="F5" s="87">
        <v>102</v>
      </c>
      <c r="G5" s="87">
        <v>17</v>
      </c>
      <c r="H5" s="87">
        <v>19</v>
      </c>
      <c r="I5" s="87">
        <v>248</v>
      </c>
      <c r="J5" s="87">
        <v>23</v>
      </c>
      <c r="K5" s="87">
        <v>1197</v>
      </c>
      <c r="L5" s="87">
        <v>273</v>
      </c>
      <c r="M5" s="87">
        <v>28</v>
      </c>
      <c r="N5" s="87">
        <v>56</v>
      </c>
      <c r="O5" s="87">
        <v>51</v>
      </c>
      <c r="P5" s="87">
        <v>0</v>
      </c>
      <c r="Q5" s="87">
        <v>0</v>
      </c>
      <c r="R5" s="87">
        <v>2</v>
      </c>
      <c r="S5" s="87">
        <v>6</v>
      </c>
      <c r="T5" s="87">
        <v>63.0406</v>
      </c>
      <c r="U5" s="87">
        <v>106</v>
      </c>
      <c r="V5" s="88">
        <v>4617.0406</v>
      </c>
    </row>
    <row r="6" spans="1:22" ht="18.75">
      <c r="A6" s="89" t="s">
        <v>81</v>
      </c>
      <c r="B6" s="90" t="s">
        <v>82</v>
      </c>
      <c r="C6" s="87">
        <v>100130</v>
      </c>
      <c r="D6" s="87">
        <v>67762</v>
      </c>
      <c r="E6" s="87">
        <v>92178</v>
      </c>
      <c r="F6" s="87">
        <v>64143</v>
      </c>
      <c r="G6" s="87">
        <v>9506</v>
      </c>
      <c r="H6" s="87">
        <v>15184</v>
      </c>
      <c r="I6" s="87">
        <v>39772</v>
      </c>
      <c r="J6" s="87">
        <v>25402</v>
      </c>
      <c r="K6" s="87">
        <v>14822</v>
      </c>
      <c r="L6" s="87">
        <v>51185</v>
      </c>
      <c r="M6" s="87">
        <v>10773</v>
      </c>
      <c r="N6" s="87">
        <v>12419</v>
      </c>
      <c r="O6" s="87">
        <v>9640</v>
      </c>
      <c r="P6" s="87">
        <v>8738</v>
      </c>
      <c r="Q6" s="87">
        <v>4258</v>
      </c>
      <c r="R6" s="87">
        <v>8620</v>
      </c>
      <c r="S6" s="87">
        <v>3475</v>
      </c>
      <c r="T6" s="87">
        <v>1454.7645100000002</v>
      </c>
      <c r="U6" s="87">
        <v>11516</v>
      </c>
      <c r="V6" s="88">
        <v>550977.76451</v>
      </c>
    </row>
    <row r="7" spans="1:22" ht="75">
      <c r="A7" s="89" t="s">
        <v>83</v>
      </c>
      <c r="B7" s="90" t="s">
        <v>84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8">
        <v>0</v>
      </c>
    </row>
    <row r="8" spans="1:22" ht="18.75">
      <c r="A8" s="89" t="s">
        <v>85</v>
      </c>
      <c r="B8" s="90" t="s">
        <v>86</v>
      </c>
      <c r="C8" s="87">
        <v>45602</v>
      </c>
      <c r="D8" s="87">
        <v>63110</v>
      </c>
      <c r="E8" s="87">
        <v>35451</v>
      </c>
      <c r="F8" s="87">
        <v>17412</v>
      </c>
      <c r="G8" s="87">
        <v>16115</v>
      </c>
      <c r="H8" s="87">
        <v>12716</v>
      </c>
      <c r="I8" s="87">
        <v>19253</v>
      </c>
      <c r="J8" s="87">
        <v>30535</v>
      </c>
      <c r="K8" s="87">
        <v>14033</v>
      </c>
      <c r="L8" s="87">
        <v>5311</v>
      </c>
      <c r="M8" s="87">
        <v>7288</v>
      </c>
      <c r="N8" s="87">
        <v>3775</v>
      </c>
      <c r="O8" s="87">
        <v>4957</v>
      </c>
      <c r="P8" s="87">
        <v>3459</v>
      </c>
      <c r="Q8" s="87">
        <v>1645</v>
      </c>
      <c r="R8" s="87">
        <v>2365</v>
      </c>
      <c r="S8" s="87">
        <v>3537</v>
      </c>
      <c r="T8" s="87">
        <v>119.17547</v>
      </c>
      <c r="U8" s="87">
        <v>943</v>
      </c>
      <c r="V8" s="88">
        <v>287626.17547</v>
      </c>
    </row>
    <row r="9" spans="1:22" ht="18.75">
      <c r="A9" s="89" t="s">
        <v>87</v>
      </c>
      <c r="B9" s="90" t="s">
        <v>88</v>
      </c>
      <c r="C9" s="87">
        <v>13604</v>
      </c>
      <c r="D9" s="87">
        <v>17725</v>
      </c>
      <c r="E9" s="87">
        <v>12943</v>
      </c>
      <c r="F9" s="87">
        <v>8089</v>
      </c>
      <c r="G9" s="87">
        <v>2176</v>
      </c>
      <c r="H9" s="87">
        <v>2112</v>
      </c>
      <c r="I9" s="87">
        <v>3605</v>
      </c>
      <c r="J9" s="87">
        <v>3407</v>
      </c>
      <c r="K9" s="87">
        <v>4730</v>
      </c>
      <c r="L9" s="87">
        <v>3466</v>
      </c>
      <c r="M9" s="87">
        <v>3564</v>
      </c>
      <c r="N9" s="87">
        <v>2529</v>
      </c>
      <c r="O9" s="87">
        <v>1229</v>
      </c>
      <c r="P9" s="87">
        <v>549</v>
      </c>
      <c r="Q9" s="87">
        <v>3293</v>
      </c>
      <c r="R9" s="87">
        <v>367</v>
      </c>
      <c r="S9" s="87">
        <v>2935</v>
      </c>
      <c r="T9" s="87">
        <v>751.4620600000001</v>
      </c>
      <c r="U9" s="87">
        <v>1614</v>
      </c>
      <c r="V9" s="88">
        <v>88688.46206</v>
      </c>
    </row>
    <row r="10" spans="1:22" ht="56.25">
      <c r="A10" s="89" t="s">
        <v>89</v>
      </c>
      <c r="B10" s="90" t="s">
        <v>90</v>
      </c>
      <c r="C10" s="87">
        <v>50</v>
      </c>
      <c r="D10" s="87">
        <v>14262</v>
      </c>
      <c r="E10" s="87">
        <v>432</v>
      </c>
      <c r="F10" s="87">
        <v>0</v>
      </c>
      <c r="G10" s="87">
        <v>4819</v>
      </c>
      <c r="H10" s="87">
        <v>97</v>
      </c>
      <c r="I10" s="87">
        <v>91</v>
      </c>
      <c r="J10" s="87">
        <v>2689</v>
      </c>
      <c r="K10" s="87">
        <v>0</v>
      </c>
      <c r="L10" s="87">
        <v>178</v>
      </c>
      <c r="M10" s="87">
        <v>546</v>
      </c>
      <c r="N10" s="87">
        <v>302</v>
      </c>
      <c r="O10" s="87">
        <v>632</v>
      </c>
      <c r="P10" s="87">
        <v>83</v>
      </c>
      <c r="Q10" s="87">
        <v>1558</v>
      </c>
      <c r="R10" s="87">
        <v>839</v>
      </c>
      <c r="S10" s="87">
        <v>117</v>
      </c>
      <c r="T10" s="87">
        <v>100.77402000000001</v>
      </c>
      <c r="U10" s="87">
        <v>24</v>
      </c>
      <c r="V10" s="88">
        <v>26819.77402</v>
      </c>
    </row>
    <row r="11" spans="1:22" ht="18.75">
      <c r="A11" s="89"/>
      <c r="B11" s="90" t="s">
        <v>91</v>
      </c>
      <c r="C11" s="91">
        <v>160632</v>
      </c>
      <c r="D11" s="91">
        <v>163801</v>
      </c>
      <c r="E11" s="91">
        <v>141242</v>
      </c>
      <c r="F11" s="91">
        <v>89746</v>
      </c>
      <c r="G11" s="91">
        <v>32633</v>
      </c>
      <c r="H11" s="91">
        <v>30128</v>
      </c>
      <c r="I11" s="91">
        <v>62969</v>
      </c>
      <c r="J11" s="91">
        <v>62056</v>
      </c>
      <c r="K11" s="91">
        <v>34782</v>
      </c>
      <c r="L11" s="91">
        <v>60413</v>
      </c>
      <c r="M11" s="91">
        <v>22199</v>
      </c>
      <c r="N11" s="91">
        <v>19081</v>
      </c>
      <c r="O11" s="91">
        <v>16509</v>
      </c>
      <c r="P11" s="91">
        <v>12829</v>
      </c>
      <c r="Q11" s="91">
        <v>11059</v>
      </c>
      <c r="R11" s="91">
        <v>12193</v>
      </c>
      <c r="S11" s="91">
        <v>10070</v>
      </c>
      <c r="T11" s="91">
        <v>2489.21666</v>
      </c>
      <c r="U11" s="91">
        <v>14203</v>
      </c>
      <c r="V11" s="92">
        <v>959034.21666</v>
      </c>
    </row>
    <row r="12" spans="1:22" ht="21.75" customHeight="1">
      <c r="A12" s="89" t="s">
        <v>92</v>
      </c>
      <c r="B12" s="90" t="s">
        <v>93</v>
      </c>
      <c r="C12" s="91">
        <v>7463</v>
      </c>
      <c r="D12" s="91">
        <v>1059</v>
      </c>
      <c r="E12" s="91">
        <v>0</v>
      </c>
      <c r="F12" s="91">
        <v>1173</v>
      </c>
      <c r="G12" s="91">
        <v>0</v>
      </c>
      <c r="H12" s="91">
        <v>5604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951</v>
      </c>
      <c r="O12" s="91">
        <v>32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2">
        <v>16282</v>
      </c>
    </row>
    <row r="13" spans="1:22" ht="15.75" customHeight="1">
      <c r="A13" s="139" t="s">
        <v>94</v>
      </c>
      <c r="B13" s="140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21"/>
    </row>
    <row r="14" spans="1:22" ht="14.25" customHeight="1">
      <c r="A14" s="139"/>
      <c r="B14" s="140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122"/>
    </row>
    <row r="15" spans="1:22" ht="18.75">
      <c r="A15" s="95" t="s">
        <v>79</v>
      </c>
      <c r="B15" s="96" t="s">
        <v>95</v>
      </c>
      <c r="C15" s="87">
        <v>34532</v>
      </c>
      <c r="D15" s="87">
        <v>36273</v>
      </c>
      <c r="E15" s="87">
        <v>38978</v>
      </c>
      <c r="F15" s="87">
        <v>24984</v>
      </c>
      <c r="G15" s="87">
        <v>14971</v>
      </c>
      <c r="H15" s="87">
        <v>13146</v>
      </c>
      <c r="I15" s="87">
        <v>23082</v>
      </c>
      <c r="J15" s="87">
        <v>21510</v>
      </c>
      <c r="K15" s="87">
        <v>13219</v>
      </c>
      <c r="L15" s="87">
        <v>38647</v>
      </c>
      <c r="M15" s="87">
        <v>9742</v>
      </c>
      <c r="N15" s="87">
        <v>10228</v>
      </c>
      <c r="O15" s="87">
        <v>8700</v>
      </c>
      <c r="P15" s="87">
        <v>7737</v>
      </c>
      <c r="Q15" s="87">
        <v>-3904</v>
      </c>
      <c r="R15" s="87">
        <v>7087</v>
      </c>
      <c r="S15" s="87">
        <v>4053</v>
      </c>
      <c r="T15" s="87">
        <v>1436.49012</v>
      </c>
      <c r="U15" s="87">
        <v>12499</v>
      </c>
      <c r="V15" s="88">
        <v>316920.49012</v>
      </c>
    </row>
    <row r="16" spans="1:22" ht="18.75">
      <c r="A16" s="97" t="s">
        <v>81</v>
      </c>
      <c r="B16" s="98" t="s">
        <v>96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8">
        <v>0</v>
      </c>
    </row>
    <row r="17" spans="1:22" ht="18.75">
      <c r="A17" s="97" t="s">
        <v>83</v>
      </c>
      <c r="B17" s="98" t="s">
        <v>97</v>
      </c>
      <c r="C17" s="87">
        <v>112002</v>
      </c>
      <c r="D17" s="87">
        <v>94602</v>
      </c>
      <c r="E17" s="87">
        <v>82876</v>
      </c>
      <c r="F17" s="87">
        <v>62993</v>
      </c>
      <c r="G17" s="87">
        <v>9794</v>
      </c>
      <c r="H17" s="87">
        <v>12648</v>
      </c>
      <c r="I17" s="87">
        <v>33031</v>
      </c>
      <c r="J17" s="87">
        <v>13067</v>
      </c>
      <c r="K17" s="87">
        <v>10410</v>
      </c>
      <c r="L17" s="87">
        <v>9284</v>
      </c>
      <c r="M17" s="87">
        <v>6859</v>
      </c>
      <c r="N17" s="87">
        <v>7538</v>
      </c>
      <c r="O17" s="87">
        <v>2558</v>
      </c>
      <c r="P17" s="87">
        <v>4129</v>
      </c>
      <c r="Q17" s="87">
        <v>5412</v>
      </c>
      <c r="R17" s="87">
        <v>581</v>
      </c>
      <c r="S17" s="87">
        <v>2050</v>
      </c>
      <c r="T17" s="87">
        <v>432.39242</v>
      </c>
      <c r="U17" s="87">
        <v>1534</v>
      </c>
      <c r="V17" s="88">
        <v>471800.39242</v>
      </c>
    </row>
    <row r="18" spans="1:22" ht="42.75">
      <c r="A18" s="99" t="s">
        <v>85</v>
      </c>
      <c r="B18" s="100" t="s">
        <v>98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8">
        <v>0</v>
      </c>
    </row>
    <row r="19" spans="1:22" ht="31.5">
      <c r="A19" s="97" t="s">
        <v>87</v>
      </c>
      <c r="B19" s="98" t="s">
        <v>99</v>
      </c>
      <c r="C19" s="87">
        <v>0</v>
      </c>
      <c r="D19" s="87">
        <v>83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15071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180</v>
      </c>
      <c r="S19" s="87">
        <v>0</v>
      </c>
      <c r="T19" s="87">
        <v>0</v>
      </c>
      <c r="U19" s="87">
        <v>0</v>
      </c>
      <c r="V19" s="88">
        <v>15334</v>
      </c>
    </row>
    <row r="20" spans="1:22" ht="21" customHeight="1">
      <c r="A20" s="97" t="s">
        <v>89</v>
      </c>
      <c r="B20" s="98" t="s">
        <v>100</v>
      </c>
      <c r="C20" s="87">
        <v>14098</v>
      </c>
      <c r="D20" s="87">
        <v>32843</v>
      </c>
      <c r="E20" s="87">
        <v>19388</v>
      </c>
      <c r="F20" s="87">
        <v>1769</v>
      </c>
      <c r="G20" s="87">
        <v>7868</v>
      </c>
      <c r="H20" s="87">
        <v>4334</v>
      </c>
      <c r="I20" s="87">
        <v>6856</v>
      </c>
      <c r="J20" s="87">
        <v>12408</v>
      </c>
      <c r="K20" s="87">
        <v>11153</v>
      </c>
      <c r="L20" s="87">
        <v>11841</v>
      </c>
      <c r="M20" s="87">
        <v>5598</v>
      </c>
      <c r="N20" s="87">
        <v>1315</v>
      </c>
      <c r="O20" s="87">
        <v>4133</v>
      </c>
      <c r="P20" s="87">
        <v>963</v>
      </c>
      <c r="Q20" s="87">
        <v>9550</v>
      </c>
      <c r="R20" s="87">
        <v>4345</v>
      </c>
      <c r="S20" s="87">
        <v>3967</v>
      </c>
      <c r="T20" s="87">
        <v>620.33412</v>
      </c>
      <c r="U20" s="87">
        <v>170</v>
      </c>
      <c r="V20" s="88">
        <v>153219.33412</v>
      </c>
    </row>
    <row r="21" spans="1:22" ht="31.5">
      <c r="A21" s="97" t="s">
        <v>92</v>
      </c>
      <c r="B21" s="101" t="s">
        <v>101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641</v>
      </c>
      <c r="M21" s="87">
        <v>0</v>
      </c>
      <c r="N21" s="87">
        <v>0</v>
      </c>
      <c r="O21" s="87">
        <v>1117</v>
      </c>
      <c r="P21" s="87">
        <v>0</v>
      </c>
      <c r="Q21" s="87">
        <v>1</v>
      </c>
      <c r="R21" s="87">
        <v>0</v>
      </c>
      <c r="S21" s="87">
        <v>0</v>
      </c>
      <c r="T21" s="87">
        <v>0</v>
      </c>
      <c r="U21" s="87">
        <v>0</v>
      </c>
      <c r="V21" s="88">
        <v>1759</v>
      </c>
    </row>
    <row r="22" spans="1:22" ht="18.75">
      <c r="A22" s="102"/>
      <c r="B22" s="101" t="s">
        <v>102</v>
      </c>
      <c r="C22" s="91">
        <v>160632</v>
      </c>
      <c r="D22" s="91">
        <v>163801</v>
      </c>
      <c r="E22" s="91">
        <v>141242</v>
      </c>
      <c r="F22" s="91">
        <v>89746</v>
      </c>
      <c r="G22" s="91">
        <v>32633</v>
      </c>
      <c r="H22" s="91">
        <v>30128</v>
      </c>
      <c r="I22" s="91">
        <v>62969</v>
      </c>
      <c r="J22" s="91">
        <v>62056</v>
      </c>
      <c r="K22" s="91">
        <v>34782</v>
      </c>
      <c r="L22" s="91">
        <v>60413</v>
      </c>
      <c r="M22" s="91">
        <v>22199</v>
      </c>
      <c r="N22" s="91">
        <v>19081</v>
      </c>
      <c r="O22" s="91">
        <v>16508</v>
      </c>
      <c r="P22" s="91">
        <v>12829</v>
      </c>
      <c r="Q22" s="91">
        <v>11059</v>
      </c>
      <c r="R22" s="91">
        <v>12193</v>
      </c>
      <c r="S22" s="91">
        <v>10070</v>
      </c>
      <c r="T22" s="91">
        <v>2489.21666</v>
      </c>
      <c r="U22" s="91">
        <v>14203</v>
      </c>
      <c r="V22" s="92">
        <v>959033.21666</v>
      </c>
    </row>
    <row r="23" spans="1:22" ht="19.5" thickBot="1">
      <c r="A23" s="103" t="s">
        <v>103</v>
      </c>
      <c r="B23" s="104" t="s">
        <v>104</v>
      </c>
      <c r="C23" s="105">
        <v>7463</v>
      </c>
      <c r="D23" s="105">
        <v>1059</v>
      </c>
      <c r="E23" s="105">
        <v>0</v>
      </c>
      <c r="F23" s="105">
        <v>1173</v>
      </c>
      <c r="G23" s="105">
        <v>0</v>
      </c>
      <c r="H23" s="105">
        <v>5064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951</v>
      </c>
      <c r="O23" s="105">
        <v>32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6">
        <v>15742</v>
      </c>
    </row>
    <row r="24" spans="1:21" ht="18.75">
      <c r="A24" s="107"/>
      <c r="B24" s="107"/>
      <c r="U24" s="108"/>
    </row>
    <row r="25" spans="1:30" s="28" customFormat="1" ht="18.75">
      <c r="A25" s="36" t="s">
        <v>114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8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21:30" ht="12.75">
      <c r="U26" s="109"/>
      <c r="AC26" s="7"/>
      <c r="AD26" s="7"/>
    </row>
    <row r="27" spans="29:30" ht="12.75">
      <c r="AC27" s="7"/>
      <c r="AD27" s="7"/>
    </row>
    <row r="28" spans="29:30" ht="12.75">
      <c r="AC28" s="7"/>
      <c r="AD28" s="7"/>
    </row>
    <row r="29" spans="29:30" ht="12.75">
      <c r="AC29" s="7"/>
      <c r="AD29" s="7"/>
    </row>
    <row r="30" spans="29:30" ht="12.75">
      <c r="AC30" s="7"/>
      <c r="AD30" s="7"/>
    </row>
    <row r="31" spans="29:30" ht="12.75">
      <c r="AC31" s="7"/>
      <c r="AD31" s="7"/>
    </row>
    <row r="32" spans="29:30" ht="12.75">
      <c r="AC32" s="7"/>
      <c r="AD32" s="7"/>
    </row>
    <row r="33" spans="29:30" ht="12.75">
      <c r="AC33" s="7"/>
      <c r="AD33" s="7"/>
    </row>
    <row r="34" spans="29:30" ht="12.75">
      <c r="AC34" s="7"/>
      <c r="AD34" s="7"/>
    </row>
    <row r="35" spans="29:30" ht="12.75">
      <c r="AC35" s="7"/>
      <c r="AD35" s="7"/>
    </row>
    <row r="36" spans="29:30" ht="12.75">
      <c r="AC36" s="7"/>
      <c r="AD36" s="7"/>
    </row>
    <row r="37" spans="29:30" ht="12.75">
      <c r="AC37" s="7"/>
      <c r="AD37" s="7"/>
    </row>
    <row r="38" spans="29:30" ht="12.75">
      <c r="AC38" s="7"/>
      <c r="AD38" s="7"/>
    </row>
    <row r="39" spans="29:30" ht="12.75">
      <c r="AC39" s="7"/>
      <c r="AD39" s="7"/>
    </row>
    <row r="40" spans="29:30" ht="12.75">
      <c r="AC40" s="7"/>
      <c r="AD40" s="7"/>
    </row>
    <row r="41" spans="29:30" ht="12.75">
      <c r="AC41" s="7"/>
      <c r="AD41" s="7"/>
    </row>
    <row r="42" spans="29:30" ht="12.75">
      <c r="AC42" s="7"/>
      <c r="AD42" s="7"/>
    </row>
    <row r="43" spans="29:30" ht="12.75">
      <c r="AC43" s="7"/>
      <c r="AD43" s="7"/>
    </row>
    <row r="44" spans="29:30" ht="12.75">
      <c r="AC44" s="7"/>
      <c r="AD44" s="7"/>
    </row>
  </sheetData>
  <mergeCells count="4">
    <mergeCell ref="A3:B3"/>
    <mergeCell ref="A4:B4"/>
    <mergeCell ref="A1:V1"/>
    <mergeCell ref="A13:B14"/>
  </mergeCells>
  <printOptions/>
  <pageMargins left="0.25" right="0.25" top="0.49" bottom="0.48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5.421875" style="44" customWidth="1"/>
    <col min="2" max="2" width="67.140625" style="44" customWidth="1"/>
    <col min="3" max="21" width="8.7109375" style="44" customWidth="1"/>
    <col min="22" max="16384" width="9.28125" style="44" customWidth="1"/>
  </cols>
  <sheetData>
    <row r="1" spans="1:22" ht="18.75">
      <c r="A1" s="141" t="s">
        <v>177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3" s="45" customFormat="1" ht="15" customHeight="1" thickBot="1">
      <c r="A2" s="46"/>
      <c r="B2" s="46"/>
      <c r="C2" s="46"/>
    </row>
    <row r="3" spans="1:22" s="45" customFormat="1" ht="105">
      <c r="A3" s="143"/>
      <c r="B3" s="144"/>
      <c r="C3" s="120" t="s">
        <v>126</v>
      </c>
      <c r="D3" s="120" t="s">
        <v>125</v>
      </c>
      <c r="E3" s="120" t="s">
        <v>127</v>
      </c>
      <c r="F3" s="120" t="s">
        <v>128</v>
      </c>
      <c r="G3" s="120" t="s">
        <v>130</v>
      </c>
      <c r="H3" s="120" t="s">
        <v>129</v>
      </c>
      <c r="I3" s="123" t="s">
        <v>131</v>
      </c>
      <c r="J3" s="120" t="s">
        <v>167</v>
      </c>
      <c r="K3" s="120" t="s">
        <v>132</v>
      </c>
      <c r="L3" s="120" t="s">
        <v>136</v>
      </c>
      <c r="M3" s="120" t="s">
        <v>135</v>
      </c>
      <c r="N3" s="120" t="s">
        <v>133</v>
      </c>
      <c r="O3" s="120" t="s">
        <v>134</v>
      </c>
      <c r="P3" s="120" t="s">
        <v>137</v>
      </c>
      <c r="Q3" s="120" t="s">
        <v>139</v>
      </c>
      <c r="R3" s="120" t="s">
        <v>138</v>
      </c>
      <c r="S3" s="120" t="s">
        <v>140</v>
      </c>
      <c r="T3" s="123" t="s">
        <v>160</v>
      </c>
      <c r="U3" s="120" t="s">
        <v>1</v>
      </c>
      <c r="V3" s="124" t="s">
        <v>157</v>
      </c>
    </row>
    <row r="4" spans="1:22" s="45" customFormat="1" ht="12.75">
      <c r="A4" s="50" t="s">
        <v>22</v>
      </c>
      <c r="B4" s="51" t="s">
        <v>23</v>
      </c>
      <c r="C4" s="12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1:22" s="45" customFormat="1" ht="12.75">
      <c r="A5" s="52" t="s">
        <v>24</v>
      </c>
      <c r="B5" s="53" t="s">
        <v>141</v>
      </c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</row>
    <row r="6" spans="1:22" s="54" customFormat="1" ht="12.75">
      <c r="A6" s="55" t="s">
        <v>25</v>
      </c>
      <c r="B6" s="53" t="s">
        <v>142</v>
      </c>
      <c r="C6" s="128">
        <v>127035</v>
      </c>
      <c r="D6" s="128">
        <v>113978</v>
      </c>
      <c r="E6" s="128">
        <v>109885</v>
      </c>
      <c r="F6" s="128">
        <v>86199</v>
      </c>
      <c r="G6" s="128">
        <v>45231</v>
      </c>
      <c r="H6" s="128">
        <v>44292</v>
      </c>
      <c r="I6" s="128">
        <v>37375</v>
      </c>
      <c r="J6" s="128">
        <v>34197</v>
      </c>
      <c r="K6" s="128">
        <v>29878</v>
      </c>
      <c r="L6" s="128">
        <v>23838</v>
      </c>
      <c r="M6" s="128">
        <v>14815</v>
      </c>
      <c r="N6" s="128">
        <v>11778</v>
      </c>
      <c r="O6" s="128">
        <v>11646</v>
      </c>
      <c r="P6" s="128">
        <v>6875</v>
      </c>
      <c r="Q6" s="128">
        <v>6017</v>
      </c>
      <c r="R6" s="128">
        <v>5822</v>
      </c>
      <c r="S6" s="128">
        <v>5483</v>
      </c>
      <c r="T6" s="128">
        <v>1441.98429</v>
      </c>
      <c r="U6" s="128">
        <v>1809</v>
      </c>
      <c r="V6" s="129">
        <v>717594.98429</v>
      </c>
    </row>
    <row r="7" spans="1:22" s="56" customFormat="1" ht="12.75">
      <c r="A7" s="55" t="s">
        <v>26</v>
      </c>
      <c r="B7" s="53" t="s">
        <v>27</v>
      </c>
      <c r="C7" s="128">
        <v>-13921</v>
      </c>
      <c r="D7" s="128">
        <v>-34204</v>
      </c>
      <c r="E7" s="128">
        <v>-35268</v>
      </c>
      <c r="F7" s="128">
        <v>-607</v>
      </c>
      <c r="G7" s="128">
        <v>-25528</v>
      </c>
      <c r="H7" s="128">
        <v>-2722</v>
      </c>
      <c r="I7" s="128">
        <v>-4744</v>
      </c>
      <c r="J7" s="128">
        <v>-17596</v>
      </c>
      <c r="K7" s="128">
        <v>-5988</v>
      </c>
      <c r="L7" s="128">
        <v>-8476</v>
      </c>
      <c r="M7" s="128">
        <v>-5858</v>
      </c>
      <c r="N7" s="128">
        <v>-1118</v>
      </c>
      <c r="O7" s="128">
        <v>-8334</v>
      </c>
      <c r="P7" s="128">
        <v>-279</v>
      </c>
      <c r="Q7" s="128">
        <v>-832</v>
      </c>
      <c r="R7" s="128">
        <v>-4648</v>
      </c>
      <c r="S7" s="128">
        <v>-3211</v>
      </c>
      <c r="T7" s="128">
        <v>-400.61951</v>
      </c>
      <c r="U7" s="128">
        <v>-472</v>
      </c>
      <c r="V7" s="129">
        <v>-174206.61951</v>
      </c>
    </row>
    <row r="8" spans="1:22" ht="10.5" customHeight="1">
      <c r="A8" s="55" t="s">
        <v>28</v>
      </c>
      <c r="B8" s="53" t="s">
        <v>29</v>
      </c>
      <c r="C8" s="128">
        <v>-1710</v>
      </c>
      <c r="D8" s="128">
        <v>-23210</v>
      </c>
      <c r="E8" s="128">
        <v>1924</v>
      </c>
      <c r="F8" s="128">
        <v>-322</v>
      </c>
      <c r="G8" s="128">
        <v>-24245</v>
      </c>
      <c r="H8" s="128">
        <v>-1227</v>
      </c>
      <c r="I8" s="128">
        <v>-3164</v>
      </c>
      <c r="J8" s="128">
        <v>-507</v>
      </c>
      <c r="K8" s="128">
        <v>-179</v>
      </c>
      <c r="L8" s="128">
        <v>-431</v>
      </c>
      <c r="M8" s="128">
        <v>1283</v>
      </c>
      <c r="N8" s="128">
        <v>-599</v>
      </c>
      <c r="O8" s="128">
        <v>-892</v>
      </c>
      <c r="P8" s="128">
        <v>-312</v>
      </c>
      <c r="Q8" s="128">
        <v>-1105</v>
      </c>
      <c r="R8" s="128">
        <v>-532</v>
      </c>
      <c r="S8" s="128">
        <v>-889</v>
      </c>
      <c r="T8" s="128">
        <v>-216.23362000000003</v>
      </c>
      <c r="U8" s="128">
        <v>-44</v>
      </c>
      <c r="V8" s="129">
        <v>-56377.23362</v>
      </c>
    </row>
    <row r="9" spans="1:22" ht="12.75">
      <c r="A9" s="55"/>
      <c r="B9" s="53" t="s">
        <v>30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9">
        <v>0</v>
      </c>
    </row>
    <row r="10" spans="1:22" ht="12.75">
      <c r="A10" s="55" t="s">
        <v>31</v>
      </c>
      <c r="B10" s="53" t="s">
        <v>32</v>
      </c>
      <c r="C10" s="128">
        <v>2832</v>
      </c>
      <c r="D10" s="128">
        <v>10675</v>
      </c>
      <c r="E10" s="128">
        <v>2610</v>
      </c>
      <c r="F10" s="128">
        <v>-61</v>
      </c>
      <c r="G10" s="128">
        <v>20943</v>
      </c>
      <c r="H10" s="128">
        <v>-514</v>
      </c>
      <c r="I10" s="128">
        <v>877</v>
      </c>
      <c r="J10" s="128">
        <v>272</v>
      </c>
      <c r="K10" s="128">
        <v>-531</v>
      </c>
      <c r="L10" s="128">
        <v>-398</v>
      </c>
      <c r="M10" s="128">
        <v>968</v>
      </c>
      <c r="N10" s="128">
        <v>119</v>
      </c>
      <c r="O10" s="128">
        <v>231</v>
      </c>
      <c r="P10" s="128">
        <v>52</v>
      </c>
      <c r="Q10" s="128">
        <v>-5</v>
      </c>
      <c r="R10" s="128">
        <v>525</v>
      </c>
      <c r="S10" s="128">
        <v>721</v>
      </c>
      <c r="T10" s="128">
        <v>48.488569999999996</v>
      </c>
      <c r="U10" s="128">
        <v>-17</v>
      </c>
      <c r="V10" s="129">
        <v>39347.48857</v>
      </c>
    </row>
    <row r="11" spans="1:22" ht="12.75">
      <c r="A11" s="57"/>
      <c r="B11" s="58" t="s">
        <v>143</v>
      </c>
      <c r="C11" s="128">
        <v>114236</v>
      </c>
      <c r="D11" s="128">
        <v>67239</v>
      </c>
      <c r="E11" s="128">
        <v>79151</v>
      </c>
      <c r="F11" s="128">
        <v>85209</v>
      </c>
      <c r="G11" s="128">
        <v>16401</v>
      </c>
      <c r="H11" s="128">
        <v>39829</v>
      </c>
      <c r="I11" s="128">
        <v>30344</v>
      </c>
      <c r="J11" s="128">
        <v>16366</v>
      </c>
      <c r="K11" s="128">
        <v>23180</v>
      </c>
      <c r="L11" s="128">
        <v>14533</v>
      </c>
      <c r="M11" s="128">
        <v>11208</v>
      </c>
      <c r="N11" s="128">
        <v>10180</v>
      </c>
      <c r="O11" s="128">
        <v>2651</v>
      </c>
      <c r="P11" s="128">
        <v>6336</v>
      </c>
      <c r="Q11" s="128">
        <v>4075</v>
      </c>
      <c r="R11" s="128">
        <v>1167</v>
      </c>
      <c r="S11" s="128">
        <v>2104</v>
      </c>
      <c r="T11" s="128">
        <v>873.6197300000001</v>
      </c>
      <c r="U11" s="128">
        <v>1276</v>
      </c>
      <c r="V11" s="129">
        <v>526358.61973</v>
      </c>
    </row>
    <row r="12" spans="1:22" s="45" customFormat="1" ht="12.75" customHeight="1">
      <c r="A12" s="47" t="s">
        <v>33</v>
      </c>
      <c r="B12" s="59" t="s">
        <v>154</v>
      </c>
      <c r="C12" s="128">
        <v>0</v>
      </c>
      <c r="D12" s="128">
        <v>1498</v>
      </c>
      <c r="E12" s="128">
        <v>3893</v>
      </c>
      <c r="F12" s="128">
        <v>2776</v>
      </c>
      <c r="G12" s="128">
        <v>37</v>
      </c>
      <c r="H12" s="128">
        <v>0</v>
      </c>
      <c r="I12" s="128">
        <v>0</v>
      </c>
      <c r="J12" s="128">
        <v>0</v>
      </c>
      <c r="K12" s="128">
        <v>103</v>
      </c>
      <c r="L12" s="128">
        <v>232</v>
      </c>
      <c r="M12" s="128">
        <v>51</v>
      </c>
      <c r="N12" s="128">
        <v>0</v>
      </c>
      <c r="O12" s="128">
        <v>248</v>
      </c>
      <c r="P12" s="128">
        <v>0</v>
      </c>
      <c r="Q12" s="128">
        <v>0</v>
      </c>
      <c r="R12" s="128">
        <v>22</v>
      </c>
      <c r="S12" s="128">
        <v>84</v>
      </c>
      <c r="T12" s="128">
        <v>0</v>
      </c>
      <c r="U12" s="128">
        <v>20</v>
      </c>
      <c r="V12" s="129">
        <v>8964</v>
      </c>
    </row>
    <row r="13" spans="1:22" ht="12.75">
      <c r="A13" s="47" t="s">
        <v>34</v>
      </c>
      <c r="B13" s="53" t="s">
        <v>144</v>
      </c>
      <c r="C13" s="128">
        <v>205</v>
      </c>
      <c r="D13" s="128">
        <v>495</v>
      </c>
      <c r="E13" s="128">
        <v>3562</v>
      </c>
      <c r="F13" s="128">
        <v>22</v>
      </c>
      <c r="G13" s="128">
        <v>224</v>
      </c>
      <c r="H13" s="128">
        <v>23</v>
      </c>
      <c r="I13" s="128">
        <v>2967</v>
      </c>
      <c r="J13" s="128">
        <v>0</v>
      </c>
      <c r="K13" s="128">
        <v>2387</v>
      </c>
      <c r="L13" s="128">
        <v>0</v>
      </c>
      <c r="M13" s="128">
        <v>7</v>
      </c>
      <c r="N13" s="128">
        <v>242</v>
      </c>
      <c r="O13" s="128">
        <v>73</v>
      </c>
      <c r="P13" s="128">
        <v>0</v>
      </c>
      <c r="Q13" s="128">
        <v>0</v>
      </c>
      <c r="R13" s="128">
        <v>0</v>
      </c>
      <c r="S13" s="128">
        <v>2</v>
      </c>
      <c r="T13" s="128">
        <v>0</v>
      </c>
      <c r="U13" s="128">
        <v>77</v>
      </c>
      <c r="V13" s="129">
        <v>10286</v>
      </c>
    </row>
    <row r="14" spans="1:22" ht="11.25" customHeight="1">
      <c r="A14" s="52" t="s">
        <v>35</v>
      </c>
      <c r="B14" s="53" t="s">
        <v>145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9">
        <v>0</v>
      </c>
    </row>
    <row r="15" spans="1:22" ht="12.75">
      <c r="A15" s="55" t="s">
        <v>25</v>
      </c>
      <c r="B15" s="53" t="s">
        <v>36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9">
        <v>0</v>
      </c>
    </row>
    <row r="16" spans="1:22" ht="12.75">
      <c r="A16" s="55" t="s">
        <v>37</v>
      </c>
      <c r="B16" s="53" t="s">
        <v>38</v>
      </c>
      <c r="C16" s="128">
        <v>-44882</v>
      </c>
      <c r="D16" s="128">
        <v>-50360</v>
      </c>
      <c r="E16" s="128">
        <v>-40904</v>
      </c>
      <c r="F16" s="128">
        <v>-42915</v>
      </c>
      <c r="G16" s="128">
        <v>-10105</v>
      </c>
      <c r="H16" s="128">
        <v>-19867</v>
      </c>
      <c r="I16" s="128">
        <v>-10560</v>
      </c>
      <c r="J16" s="128">
        <v>-11354</v>
      </c>
      <c r="K16" s="128">
        <v>-11223</v>
      </c>
      <c r="L16" s="128">
        <v>-2071</v>
      </c>
      <c r="M16" s="128">
        <v>-4423</v>
      </c>
      <c r="N16" s="128">
        <v>-3320</v>
      </c>
      <c r="O16" s="128">
        <v>-2385</v>
      </c>
      <c r="P16" s="128">
        <v>-2279</v>
      </c>
      <c r="Q16" s="128">
        <v>-838</v>
      </c>
      <c r="R16" s="128">
        <v>-1160</v>
      </c>
      <c r="S16" s="128">
        <v>-1181</v>
      </c>
      <c r="T16" s="128">
        <v>-38.76634</v>
      </c>
      <c r="U16" s="128">
        <v>-211</v>
      </c>
      <c r="V16" s="129">
        <v>-260076.76634</v>
      </c>
    </row>
    <row r="17" spans="1:22" ht="12.75">
      <c r="A17" s="55" t="s">
        <v>39</v>
      </c>
      <c r="B17" s="53" t="s">
        <v>40</v>
      </c>
      <c r="C17" s="128">
        <v>1788</v>
      </c>
      <c r="D17" s="128">
        <v>7142</v>
      </c>
      <c r="E17" s="128">
        <v>4320</v>
      </c>
      <c r="F17" s="128">
        <v>0</v>
      </c>
      <c r="G17" s="128">
        <v>2967</v>
      </c>
      <c r="H17" s="128">
        <v>1252</v>
      </c>
      <c r="I17" s="128">
        <v>443</v>
      </c>
      <c r="J17" s="128">
        <v>6654</v>
      </c>
      <c r="K17" s="128">
        <v>2470</v>
      </c>
      <c r="L17" s="128">
        <v>0</v>
      </c>
      <c r="M17" s="128">
        <v>1854</v>
      </c>
      <c r="N17" s="128">
        <v>124</v>
      </c>
      <c r="O17" s="128">
        <v>2146</v>
      </c>
      <c r="P17" s="128">
        <v>0</v>
      </c>
      <c r="Q17" s="128">
        <v>4</v>
      </c>
      <c r="R17" s="128">
        <v>933</v>
      </c>
      <c r="S17" s="128">
        <v>633</v>
      </c>
      <c r="T17" s="128">
        <v>15.80824</v>
      </c>
      <c r="U17" s="128">
        <v>83</v>
      </c>
      <c r="V17" s="129">
        <v>32828.80824</v>
      </c>
    </row>
    <row r="18" spans="1:22" ht="12.75">
      <c r="A18" s="57"/>
      <c r="B18" s="60" t="s">
        <v>146</v>
      </c>
      <c r="C18" s="128">
        <v>-43093</v>
      </c>
      <c r="D18" s="128">
        <v>-43218</v>
      </c>
      <c r="E18" s="128">
        <v>-36584</v>
      </c>
      <c r="F18" s="128">
        <v>-42915</v>
      </c>
      <c r="G18" s="128">
        <v>-7138</v>
      </c>
      <c r="H18" s="128">
        <v>-18615</v>
      </c>
      <c r="I18" s="128">
        <v>-10117</v>
      </c>
      <c r="J18" s="128">
        <v>-4700</v>
      </c>
      <c r="K18" s="128">
        <v>-8753</v>
      </c>
      <c r="L18" s="128">
        <v>-2071</v>
      </c>
      <c r="M18" s="128">
        <v>-2569</v>
      </c>
      <c r="N18" s="128">
        <v>-3196</v>
      </c>
      <c r="O18" s="128">
        <v>-239</v>
      </c>
      <c r="P18" s="128">
        <v>-2279</v>
      </c>
      <c r="Q18" s="128">
        <v>-834</v>
      </c>
      <c r="R18" s="128">
        <v>-227</v>
      </c>
      <c r="S18" s="128">
        <v>-548</v>
      </c>
      <c r="T18" s="128">
        <v>-22.9581</v>
      </c>
      <c r="U18" s="128">
        <v>-128</v>
      </c>
      <c r="V18" s="129">
        <v>-227246.9581</v>
      </c>
    </row>
    <row r="19" spans="1:23" ht="12.75">
      <c r="A19" s="55" t="s">
        <v>26</v>
      </c>
      <c r="B19" s="53" t="s">
        <v>41</v>
      </c>
      <c r="C19" s="128">
        <v>-16607</v>
      </c>
      <c r="D19" s="128">
        <v>2711</v>
      </c>
      <c r="E19" s="128">
        <v>-12761</v>
      </c>
      <c r="F19" s="128">
        <v>-2361</v>
      </c>
      <c r="G19" s="128">
        <v>489</v>
      </c>
      <c r="H19" s="128">
        <v>139</v>
      </c>
      <c r="I19" s="128">
        <v>-3809</v>
      </c>
      <c r="J19" s="128">
        <v>7648</v>
      </c>
      <c r="K19" s="128">
        <v>-725</v>
      </c>
      <c r="L19" s="128">
        <v>1013</v>
      </c>
      <c r="M19" s="128">
        <v>-6120</v>
      </c>
      <c r="N19" s="128">
        <v>-1474</v>
      </c>
      <c r="O19" s="128">
        <v>-910</v>
      </c>
      <c r="P19" s="128">
        <v>-172</v>
      </c>
      <c r="Q19" s="128">
        <v>-579</v>
      </c>
      <c r="R19" s="128">
        <v>-187</v>
      </c>
      <c r="S19" s="128">
        <v>-316</v>
      </c>
      <c r="T19" s="128">
        <v>-134.40974000000003</v>
      </c>
      <c r="U19" s="128">
        <v>-168</v>
      </c>
      <c r="V19" s="129">
        <v>-34323.40974</v>
      </c>
      <c r="W19" s="45"/>
    </row>
    <row r="20" spans="1:22" ht="12.75">
      <c r="A20" s="55" t="s">
        <v>28</v>
      </c>
      <c r="B20" s="53" t="s">
        <v>42</v>
      </c>
      <c r="C20" s="128">
        <v>-488</v>
      </c>
      <c r="D20" s="128">
        <v>-5689</v>
      </c>
      <c r="E20" s="128">
        <v>1302</v>
      </c>
      <c r="F20" s="128">
        <v>0</v>
      </c>
      <c r="G20" s="128">
        <v>-1341</v>
      </c>
      <c r="H20" s="128">
        <v>-146</v>
      </c>
      <c r="I20" s="128">
        <v>296</v>
      </c>
      <c r="J20" s="128">
        <v>-6920</v>
      </c>
      <c r="K20" s="128">
        <v>448</v>
      </c>
      <c r="L20" s="128">
        <v>0</v>
      </c>
      <c r="M20" s="128">
        <v>4116</v>
      </c>
      <c r="N20" s="128">
        <v>27</v>
      </c>
      <c r="O20" s="128">
        <v>640</v>
      </c>
      <c r="P20" s="128">
        <v>-172</v>
      </c>
      <c r="Q20" s="128">
        <v>7</v>
      </c>
      <c r="R20" s="128">
        <v>142</v>
      </c>
      <c r="S20" s="128">
        <v>34</v>
      </c>
      <c r="T20" s="128">
        <v>91.17828</v>
      </c>
      <c r="U20" s="128">
        <v>-52</v>
      </c>
      <c r="V20" s="129">
        <v>-7704.82172</v>
      </c>
    </row>
    <row r="21" spans="1:22" ht="12.75">
      <c r="A21" s="57"/>
      <c r="B21" s="58" t="s">
        <v>105</v>
      </c>
      <c r="C21" s="128">
        <v>-60188</v>
      </c>
      <c r="D21" s="128">
        <v>-46196</v>
      </c>
      <c r="E21" s="128">
        <v>-48043</v>
      </c>
      <c r="F21" s="128">
        <v>-45276</v>
      </c>
      <c r="G21" s="128">
        <v>-7990</v>
      </c>
      <c r="H21" s="128">
        <v>-18622</v>
      </c>
      <c r="I21" s="128">
        <v>-13630</v>
      </c>
      <c r="J21" s="128">
        <v>-3972</v>
      </c>
      <c r="K21" s="128">
        <v>-9030</v>
      </c>
      <c r="L21" s="128">
        <v>-1058</v>
      </c>
      <c r="M21" s="128">
        <v>-4573</v>
      </c>
      <c r="N21" s="128">
        <v>-4643</v>
      </c>
      <c r="O21" s="128">
        <v>-509</v>
      </c>
      <c r="P21" s="128">
        <v>-2623</v>
      </c>
      <c r="Q21" s="128">
        <v>-1406</v>
      </c>
      <c r="R21" s="128">
        <v>-272</v>
      </c>
      <c r="S21" s="128">
        <v>-830</v>
      </c>
      <c r="T21" s="128">
        <v>-66.18956000000003</v>
      </c>
      <c r="U21" s="128">
        <v>-348</v>
      </c>
      <c r="V21" s="129">
        <v>-269275.18956</v>
      </c>
    </row>
    <row r="22" spans="1:22" s="45" customFormat="1" ht="22.5">
      <c r="A22" s="52" t="s">
        <v>43</v>
      </c>
      <c r="B22" s="53" t="s">
        <v>147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9">
        <v>0</v>
      </c>
    </row>
    <row r="23" spans="1:22" ht="12.75">
      <c r="A23" s="55" t="s">
        <v>25</v>
      </c>
      <c r="B23" s="53" t="s">
        <v>44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-4493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-13</v>
      </c>
      <c r="Q23" s="128">
        <v>0</v>
      </c>
      <c r="R23" s="128">
        <v>0</v>
      </c>
      <c r="S23" s="128">
        <v>0</v>
      </c>
      <c r="T23" s="128">
        <v>0</v>
      </c>
      <c r="U23" s="128">
        <v>18</v>
      </c>
      <c r="V23" s="129">
        <v>-4488</v>
      </c>
    </row>
    <row r="24" spans="1:22" ht="12.75">
      <c r="A24" s="55" t="s">
        <v>26</v>
      </c>
      <c r="B24" s="53" t="s">
        <v>45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31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7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9">
        <v>38</v>
      </c>
    </row>
    <row r="25" spans="1:22" ht="12.75">
      <c r="A25" s="52"/>
      <c r="B25" s="58" t="s">
        <v>111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-4462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-6</v>
      </c>
      <c r="Q25" s="128">
        <v>0</v>
      </c>
      <c r="R25" s="128">
        <v>0</v>
      </c>
      <c r="S25" s="128">
        <v>0</v>
      </c>
      <c r="T25" s="128">
        <v>0</v>
      </c>
      <c r="U25" s="128">
        <v>18</v>
      </c>
      <c r="V25" s="129">
        <v>-4450</v>
      </c>
    </row>
    <row r="26" spans="1:22" s="45" customFormat="1" ht="12.75">
      <c r="A26" s="52" t="s">
        <v>46</v>
      </c>
      <c r="B26" s="53" t="s">
        <v>47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-1580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-137</v>
      </c>
      <c r="V26" s="129">
        <v>-1717</v>
      </c>
    </row>
    <row r="27" spans="1:22" ht="12.75">
      <c r="A27" s="52" t="s">
        <v>48</v>
      </c>
      <c r="B27" s="53" t="s">
        <v>49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9">
        <v>0</v>
      </c>
    </row>
    <row r="28" spans="1:22" ht="14.25" customHeight="1">
      <c r="A28" s="55" t="s">
        <v>25</v>
      </c>
      <c r="B28" s="53" t="s">
        <v>50</v>
      </c>
      <c r="C28" s="128">
        <v>-24791</v>
      </c>
      <c r="D28" s="128">
        <v>-15404</v>
      </c>
      <c r="E28" s="128">
        <v>-21453</v>
      </c>
      <c r="F28" s="128">
        <v>-25582</v>
      </c>
      <c r="G28" s="128">
        <v>-6360</v>
      </c>
      <c r="H28" s="128">
        <v>-7788</v>
      </c>
      <c r="I28" s="128">
        <v>-9582</v>
      </c>
      <c r="J28" s="128">
        <v>-10602</v>
      </c>
      <c r="K28" s="128">
        <v>-4120</v>
      </c>
      <c r="L28" s="128">
        <v>-258</v>
      </c>
      <c r="M28" s="128">
        <v>-4664</v>
      </c>
      <c r="N28" s="128">
        <v>-1598</v>
      </c>
      <c r="O28" s="128">
        <v>-950</v>
      </c>
      <c r="P28" s="128">
        <v>-1499</v>
      </c>
      <c r="Q28" s="128">
        <v>-1483</v>
      </c>
      <c r="R28" s="128">
        <v>-658</v>
      </c>
      <c r="S28" s="128">
        <v>-1755</v>
      </c>
      <c r="T28" s="128">
        <v>-338.89233</v>
      </c>
      <c r="U28" s="128">
        <v>-259</v>
      </c>
      <c r="V28" s="129">
        <v>-139144.89233</v>
      </c>
    </row>
    <row r="29" spans="1:22" ht="12.75">
      <c r="A29" s="55" t="s">
        <v>26</v>
      </c>
      <c r="B29" s="53" t="s">
        <v>51</v>
      </c>
      <c r="C29" s="128">
        <v>0</v>
      </c>
      <c r="D29" s="128">
        <v>2905</v>
      </c>
      <c r="E29" s="128">
        <v>0</v>
      </c>
      <c r="F29" s="128">
        <v>0</v>
      </c>
      <c r="G29" s="128">
        <v>3254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-119</v>
      </c>
      <c r="P29" s="128">
        <v>0</v>
      </c>
      <c r="Q29" s="128">
        <v>475</v>
      </c>
      <c r="R29" s="128">
        <v>0</v>
      </c>
      <c r="S29" s="128">
        <v>0</v>
      </c>
      <c r="T29" s="128">
        <v>0</v>
      </c>
      <c r="U29" s="128">
        <v>0</v>
      </c>
      <c r="V29" s="129">
        <v>6515</v>
      </c>
    </row>
    <row r="30" spans="1:22" ht="12.75">
      <c r="A30" s="55" t="s">
        <v>28</v>
      </c>
      <c r="B30" s="53" t="s">
        <v>52</v>
      </c>
      <c r="C30" s="128">
        <v>-19629</v>
      </c>
      <c r="D30" s="128">
        <v>-11722</v>
      </c>
      <c r="E30" s="128">
        <v>-8905</v>
      </c>
      <c r="F30" s="128">
        <v>-11668</v>
      </c>
      <c r="G30" s="128">
        <v>-4789</v>
      </c>
      <c r="H30" s="128">
        <v>-7981</v>
      </c>
      <c r="I30" s="128">
        <v>-8892</v>
      </c>
      <c r="J30" s="128">
        <v>-4119</v>
      </c>
      <c r="K30" s="128">
        <v>-11149</v>
      </c>
      <c r="L30" s="128">
        <v>-3746</v>
      </c>
      <c r="M30" s="128">
        <v>-4354</v>
      </c>
      <c r="N30" s="128">
        <v>-3902</v>
      </c>
      <c r="O30" s="128">
        <v>-1031</v>
      </c>
      <c r="P30" s="128">
        <v>-1957</v>
      </c>
      <c r="Q30" s="128">
        <v>-1267</v>
      </c>
      <c r="R30" s="128">
        <v>-1229</v>
      </c>
      <c r="S30" s="128">
        <v>-908</v>
      </c>
      <c r="T30" s="128">
        <v>-1331.082</v>
      </c>
      <c r="U30" s="128">
        <v>-286</v>
      </c>
      <c r="V30" s="129">
        <v>-108865.082</v>
      </c>
    </row>
    <row r="31" spans="1:22" ht="12.75">
      <c r="A31" s="55" t="s">
        <v>31</v>
      </c>
      <c r="B31" s="53" t="s">
        <v>53</v>
      </c>
      <c r="C31" s="128">
        <v>1455</v>
      </c>
      <c r="D31" s="128">
        <v>3154</v>
      </c>
      <c r="E31" s="128">
        <v>5789</v>
      </c>
      <c r="F31" s="128">
        <v>0</v>
      </c>
      <c r="G31" s="128">
        <v>2017</v>
      </c>
      <c r="H31" s="128">
        <v>385</v>
      </c>
      <c r="I31" s="128">
        <v>629</v>
      </c>
      <c r="J31" s="128">
        <v>3061</v>
      </c>
      <c r="K31" s="128">
        <v>6127</v>
      </c>
      <c r="L31" s="128">
        <v>13</v>
      </c>
      <c r="M31" s="128">
        <v>2647</v>
      </c>
      <c r="N31" s="128">
        <v>0</v>
      </c>
      <c r="O31" s="128">
        <v>2090</v>
      </c>
      <c r="P31" s="128">
        <v>0</v>
      </c>
      <c r="Q31" s="128">
        <v>3</v>
      </c>
      <c r="R31" s="128">
        <v>851</v>
      </c>
      <c r="S31" s="128">
        <v>886</v>
      </c>
      <c r="T31" s="128">
        <v>86.82094000000001</v>
      </c>
      <c r="U31" s="128">
        <v>146</v>
      </c>
      <c r="V31" s="129">
        <v>29339.82094</v>
      </c>
    </row>
    <row r="32" spans="1:22" ht="12.75">
      <c r="A32" s="61"/>
      <c r="B32" s="58" t="s">
        <v>107</v>
      </c>
      <c r="C32" s="128">
        <v>-42965</v>
      </c>
      <c r="D32" s="128">
        <v>-21067</v>
      </c>
      <c r="E32" s="128">
        <v>-24569</v>
      </c>
      <c r="F32" s="128">
        <v>-37250</v>
      </c>
      <c r="G32" s="128">
        <v>-5878</v>
      </c>
      <c r="H32" s="128">
        <v>-15384</v>
      </c>
      <c r="I32" s="128">
        <v>-17845</v>
      </c>
      <c r="J32" s="128">
        <v>-11660</v>
      </c>
      <c r="K32" s="128">
        <v>-9142</v>
      </c>
      <c r="L32" s="128">
        <v>-3991</v>
      </c>
      <c r="M32" s="128">
        <v>-6371</v>
      </c>
      <c r="N32" s="128">
        <v>-5500</v>
      </c>
      <c r="O32" s="128">
        <v>-10</v>
      </c>
      <c r="P32" s="128">
        <v>-3456</v>
      </c>
      <c r="Q32" s="128">
        <v>-2272</v>
      </c>
      <c r="R32" s="128">
        <v>-1036</v>
      </c>
      <c r="S32" s="128">
        <v>-1777</v>
      </c>
      <c r="T32" s="128">
        <v>-1583.15339</v>
      </c>
      <c r="U32" s="128">
        <v>-399</v>
      </c>
      <c r="V32" s="129">
        <v>-212155.15339</v>
      </c>
    </row>
    <row r="33" spans="1:22" s="45" customFormat="1" ht="12.75">
      <c r="A33" s="52" t="s">
        <v>54</v>
      </c>
      <c r="B33" s="53" t="s">
        <v>55</v>
      </c>
      <c r="C33" s="128">
        <v>-10681</v>
      </c>
      <c r="D33" s="128">
        <v>-1964</v>
      </c>
      <c r="E33" s="128">
        <v>-1391</v>
      </c>
      <c r="F33" s="128">
        <v>-1731</v>
      </c>
      <c r="G33" s="128">
        <v>-967</v>
      </c>
      <c r="H33" s="128">
        <v>-1108</v>
      </c>
      <c r="I33" s="128">
        <v>-696</v>
      </c>
      <c r="J33" s="128">
        <v>-395</v>
      </c>
      <c r="K33" s="128">
        <v>-5831</v>
      </c>
      <c r="L33" s="128">
        <v>-2232</v>
      </c>
      <c r="M33" s="128">
        <v>-92</v>
      </c>
      <c r="N33" s="128">
        <v>-614</v>
      </c>
      <c r="O33" s="128">
        <v>-6</v>
      </c>
      <c r="P33" s="128">
        <v>-71</v>
      </c>
      <c r="Q33" s="128">
        <v>0</v>
      </c>
      <c r="R33" s="128">
        <v>-62</v>
      </c>
      <c r="S33" s="128">
        <v>0</v>
      </c>
      <c r="T33" s="128">
        <v>0</v>
      </c>
      <c r="U33" s="128">
        <v>-45</v>
      </c>
      <c r="V33" s="129">
        <v>-27886</v>
      </c>
    </row>
    <row r="34" spans="1:22" ht="12.75">
      <c r="A34" s="52" t="s">
        <v>56</v>
      </c>
      <c r="B34" s="53" t="s">
        <v>58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9">
        <v>0</v>
      </c>
    </row>
    <row r="35" spans="1:22" ht="12.75">
      <c r="A35" s="52" t="s">
        <v>57</v>
      </c>
      <c r="B35" s="53" t="s">
        <v>108</v>
      </c>
      <c r="C35" s="128">
        <v>607</v>
      </c>
      <c r="D35" s="128">
        <v>5</v>
      </c>
      <c r="E35" s="128">
        <v>12603</v>
      </c>
      <c r="F35" s="128">
        <v>3750</v>
      </c>
      <c r="G35" s="128">
        <v>1827</v>
      </c>
      <c r="H35" s="128">
        <v>3158</v>
      </c>
      <c r="I35" s="128">
        <v>-3322</v>
      </c>
      <c r="J35" s="128">
        <v>339</v>
      </c>
      <c r="K35" s="128">
        <v>1667</v>
      </c>
      <c r="L35" s="128">
        <v>7484</v>
      </c>
      <c r="M35" s="128">
        <v>230</v>
      </c>
      <c r="N35" s="128">
        <v>-335</v>
      </c>
      <c r="O35" s="128">
        <v>2447</v>
      </c>
      <c r="P35" s="128">
        <v>180</v>
      </c>
      <c r="Q35" s="128">
        <v>397</v>
      </c>
      <c r="R35" s="128">
        <v>-181</v>
      </c>
      <c r="S35" s="128">
        <v>-417</v>
      </c>
      <c r="T35" s="128">
        <v>-775.7232199999999</v>
      </c>
      <c r="U35" s="128">
        <v>462</v>
      </c>
      <c r="V35" s="129">
        <v>30125.27678</v>
      </c>
    </row>
    <row r="36" spans="1:22" ht="12.75">
      <c r="A36" s="50" t="s">
        <v>71</v>
      </c>
      <c r="B36" s="51" t="s">
        <v>72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9">
        <v>0</v>
      </c>
    </row>
    <row r="37" spans="1:22" ht="12.75">
      <c r="A37" s="52" t="s">
        <v>24</v>
      </c>
      <c r="B37" s="53" t="s">
        <v>155</v>
      </c>
      <c r="C37" s="128">
        <v>607</v>
      </c>
      <c r="D37" s="128">
        <v>5</v>
      </c>
      <c r="E37" s="128">
        <v>12603</v>
      </c>
      <c r="F37" s="128">
        <v>3750</v>
      </c>
      <c r="G37" s="128">
        <v>1827</v>
      </c>
      <c r="H37" s="128">
        <v>3158</v>
      </c>
      <c r="I37" s="128">
        <v>-3322</v>
      </c>
      <c r="J37" s="128">
        <v>339</v>
      </c>
      <c r="K37" s="128">
        <v>1667</v>
      </c>
      <c r="L37" s="128">
        <v>7484</v>
      </c>
      <c r="M37" s="128">
        <v>230</v>
      </c>
      <c r="N37" s="128">
        <v>-335</v>
      </c>
      <c r="O37" s="128">
        <v>2447</v>
      </c>
      <c r="P37" s="128">
        <v>180</v>
      </c>
      <c r="Q37" s="128">
        <v>397</v>
      </c>
      <c r="R37" s="128">
        <v>-181</v>
      </c>
      <c r="S37" s="128">
        <v>-417</v>
      </c>
      <c r="T37" s="128">
        <v>-775.7232199999999</v>
      </c>
      <c r="U37" s="128">
        <v>462</v>
      </c>
      <c r="V37" s="129">
        <v>30125.27678</v>
      </c>
    </row>
    <row r="38" spans="1:22" ht="12.75">
      <c r="A38" s="52" t="s">
        <v>33</v>
      </c>
      <c r="B38" s="53" t="s">
        <v>170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9">
        <v>0</v>
      </c>
    </row>
    <row r="39" spans="1:22" ht="12.75">
      <c r="A39" s="61" t="s">
        <v>34</v>
      </c>
      <c r="B39" s="53" t="s">
        <v>73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9">
        <v>0</v>
      </c>
    </row>
    <row r="40" spans="1:22" ht="12.75">
      <c r="A40" s="55" t="s">
        <v>25</v>
      </c>
      <c r="B40" s="53" t="s">
        <v>148</v>
      </c>
      <c r="C40" s="128">
        <v>0</v>
      </c>
      <c r="D40" s="128">
        <v>0</v>
      </c>
      <c r="E40" s="128">
        <v>0</v>
      </c>
      <c r="F40" s="128">
        <v>8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5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9">
        <v>13</v>
      </c>
    </row>
    <row r="41" spans="1:22" ht="12.75">
      <c r="A41" s="57"/>
      <c r="B41" s="53" t="s">
        <v>149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5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9">
        <v>5</v>
      </c>
    </row>
    <row r="42" spans="1:22" ht="12.75">
      <c r="A42" s="57" t="s">
        <v>26</v>
      </c>
      <c r="B42" s="53" t="s">
        <v>60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9">
        <v>0</v>
      </c>
    </row>
    <row r="43" spans="1:22" ht="12.75">
      <c r="A43" s="57"/>
      <c r="B43" s="53" t="s">
        <v>149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9">
        <v>0</v>
      </c>
    </row>
    <row r="44" spans="1:22" ht="12.75">
      <c r="A44" s="62" t="s">
        <v>61</v>
      </c>
      <c r="B44" s="53" t="s">
        <v>62</v>
      </c>
      <c r="C44" s="128">
        <v>0</v>
      </c>
      <c r="D44" s="128">
        <v>229</v>
      </c>
      <c r="E44" s="128">
        <v>442</v>
      </c>
      <c r="F44" s="128">
        <v>1</v>
      </c>
      <c r="G44" s="128">
        <v>42</v>
      </c>
      <c r="H44" s="128">
        <v>0</v>
      </c>
      <c r="I44" s="128">
        <v>0</v>
      </c>
      <c r="J44" s="128">
        <v>34</v>
      </c>
      <c r="K44" s="128">
        <v>11</v>
      </c>
      <c r="L44" s="128">
        <v>70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67</v>
      </c>
      <c r="T44" s="128">
        <v>0</v>
      </c>
      <c r="U44" s="128">
        <v>0</v>
      </c>
      <c r="V44" s="129">
        <v>896</v>
      </c>
    </row>
    <row r="45" spans="1:22" ht="12.75">
      <c r="A45" s="62" t="s">
        <v>63</v>
      </c>
      <c r="B45" s="53" t="s">
        <v>64</v>
      </c>
      <c r="C45" s="128">
        <v>4445</v>
      </c>
      <c r="D45" s="128">
        <v>2062</v>
      </c>
      <c r="E45" s="128">
        <v>2782</v>
      </c>
      <c r="F45" s="128">
        <v>1704</v>
      </c>
      <c r="G45" s="128">
        <v>0</v>
      </c>
      <c r="H45" s="128">
        <v>456</v>
      </c>
      <c r="I45" s="128">
        <v>620</v>
      </c>
      <c r="J45" s="128">
        <v>475</v>
      </c>
      <c r="K45" s="128">
        <v>209</v>
      </c>
      <c r="L45" s="128">
        <v>1927</v>
      </c>
      <c r="M45" s="128">
        <v>411</v>
      </c>
      <c r="N45" s="128">
        <v>295</v>
      </c>
      <c r="O45" s="128">
        <v>273</v>
      </c>
      <c r="P45" s="128">
        <v>295</v>
      </c>
      <c r="Q45" s="128">
        <v>122</v>
      </c>
      <c r="R45" s="128">
        <v>224</v>
      </c>
      <c r="S45" s="128">
        <v>112</v>
      </c>
      <c r="T45" s="128">
        <v>0</v>
      </c>
      <c r="U45" s="128">
        <v>522</v>
      </c>
      <c r="V45" s="129">
        <v>16934</v>
      </c>
    </row>
    <row r="46" spans="1:22" ht="12.75">
      <c r="A46" s="63"/>
      <c r="B46" s="60" t="s">
        <v>109</v>
      </c>
      <c r="C46" s="128">
        <v>4445</v>
      </c>
      <c r="D46" s="128">
        <v>2291</v>
      </c>
      <c r="E46" s="128">
        <v>3224</v>
      </c>
      <c r="F46" s="128">
        <v>1705</v>
      </c>
      <c r="G46" s="128">
        <v>42</v>
      </c>
      <c r="H46" s="128">
        <v>456</v>
      </c>
      <c r="I46" s="128">
        <v>620</v>
      </c>
      <c r="J46" s="128">
        <v>509</v>
      </c>
      <c r="K46" s="128">
        <v>220</v>
      </c>
      <c r="L46" s="128">
        <v>1997</v>
      </c>
      <c r="M46" s="128">
        <v>411</v>
      </c>
      <c r="N46" s="128">
        <v>295</v>
      </c>
      <c r="O46" s="128">
        <v>273</v>
      </c>
      <c r="P46" s="128">
        <v>295</v>
      </c>
      <c r="Q46" s="128">
        <v>122</v>
      </c>
      <c r="R46" s="128">
        <v>224</v>
      </c>
      <c r="S46" s="128">
        <v>179</v>
      </c>
      <c r="T46" s="128">
        <v>0</v>
      </c>
      <c r="U46" s="128">
        <v>522</v>
      </c>
      <c r="V46" s="129">
        <v>17830</v>
      </c>
    </row>
    <row r="47" spans="1:23" ht="12.75">
      <c r="A47" s="57" t="s">
        <v>28</v>
      </c>
      <c r="B47" s="53" t="s">
        <v>65</v>
      </c>
      <c r="C47" s="128">
        <v>253</v>
      </c>
      <c r="D47" s="128">
        <v>2405</v>
      </c>
      <c r="E47" s="128">
        <v>1989</v>
      </c>
      <c r="F47" s="128">
        <v>1087</v>
      </c>
      <c r="G47" s="128">
        <v>205</v>
      </c>
      <c r="H47" s="128">
        <v>32</v>
      </c>
      <c r="I47" s="128">
        <v>15216</v>
      </c>
      <c r="J47" s="128">
        <v>471</v>
      </c>
      <c r="K47" s="128">
        <v>736</v>
      </c>
      <c r="L47" s="128">
        <v>224</v>
      </c>
      <c r="M47" s="128">
        <v>228</v>
      </c>
      <c r="N47" s="128">
        <v>3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77.22818000000001</v>
      </c>
      <c r="U47" s="128">
        <v>55</v>
      </c>
      <c r="V47" s="129">
        <v>22981.22818</v>
      </c>
      <c r="W47" s="45"/>
    </row>
    <row r="48" spans="1:22" ht="12.75">
      <c r="A48" s="57" t="s">
        <v>31</v>
      </c>
      <c r="B48" s="53" t="s">
        <v>66</v>
      </c>
      <c r="C48" s="128">
        <v>0</v>
      </c>
      <c r="D48" s="128">
        <v>0</v>
      </c>
      <c r="E48" s="128">
        <v>2</v>
      </c>
      <c r="F48" s="128">
        <v>31</v>
      </c>
      <c r="G48" s="128">
        <v>143</v>
      </c>
      <c r="H48" s="128">
        <v>0</v>
      </c>
      <c r="I48" s="128">
        <v>0</v>
      </c>
      <c r="J48" s="128">
        <v>19</v>
      </c>
      <c r="K48" s="128">
        <v>39</v>
      </c>
      <c r="L48" s="128">
        <v>116</v>
      </c>
      <c r="M48" s="128">
        <v>9</v>
      </c>
      <c r="N48" s="128">
        <v>124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5.41538</v>
      </c>
      <c r="U48" s="128">
        <v>0</v>
      </c>
      <c r="V48" s="129">
        <v>488.41538</v>
      </c>
    </row>
    <row r="49" spans="1:22" ht="12.75">
      <c r="A49" s="64"/>
      <c r="B49" s="58" t="s">
        <v>110</v>
      </c>
      <c r="C49" s="128">
        <v>4698</v>
      </c>
      <c r="D49" s="128">
        <v>4696</v>
      </c>
      <c r="E49" s="128">
        <v>5215</v>
      </c>
      <c r="F49" s="128">
        <v>2831</v>
      </c>
      <c r="G49" s="128">
        <v>390</v>
      </c>
      <c r="H49" s="128">
        <v>488</v>
      </c>
      <c r="I49" s="128">
        <v>15836</v>
      </c>
      <c r="J49" s="128">
        <v>999</v>
      </c>
      <c r="K49" s="128">
        <v>995</v>
      </c>
      <c r="L49" s="128">
        <v>2342</v>
      </c>
      <c r="M49" s="128">
        <v>648</v>
      </c>
      <c r="N49" s="128">
        <v>422</v>
      </c>
      <c r="O49" s="128">
        <v>273</v>
      </c>
      <c r="P49" s="128">
        <v>295</v>
      </c>
      <c r="Q49" s="128">
        <v>122</v>
      </c>
      <c r="R49" s="128">
        <v>224</v>
      </c>
      <c r="S49" s="128">
        <v>179</v>
      </c>
      <c r="T49" s="128">
        <v>82.64356000000001</v>
      </c>
      <c r="U49" s="128">
        <v>577</v>
      </c>
      <c r="V49" s="129">
        <v>41312.64356</v>
      </c>
    </row>
    <row r="50" spans="1:22" s="45" customFormat="1" ht="22.5">
      <c r="A50" s="61" t="s">
        <v>35</v>
      </c>
      <c r="B50" s="53" t="s">
        <v>171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9">
        <v>0</v>
      </c>
    </row>
    <row r="51" spans="1:22" ht="12.75">
      <c r="A51" s="52" t="s">
        <v>43</v>
      </c>
      <c r="B51" s="53" t="s">
        <v>150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9">
        <v>0</v>
      </c>
    </row>
    <row r="52" spans="1:22" ht="12.75">
      <c r="A52" s="55" t="s">
        <v>25</v>
      </c>
      <c r="B52" s="53" t="s">
        <v>151</v>
      </c>
      <c r="C52" s="128">
        <v>0</v>
      </c>
      <c r="D52" s="128">
        <v>0</v>
      </c>
      <c r="E52" s="128">
        <v>-119</v>
      </c>
      <c r="F52" s="128">
        <v>-70</v>
      </c>
      <c r="G52" s="128">
        <v>-110</v>
      </c>
      <c r="H52" s="128">
        <v>-101</v>
      </c>
      <c r="I52" s="128">
        <v>0</v>
      </c>
      <c r="J52" s="128">
        <v>-179</v>
      </c>
      <c r="K52" s="128">
        <v>-28</v>
      </c>
      <c r="L52" s="128">
        <v>0</v>
      </c>
      <c r="M52" s="128">
        <v>-202</v>
      </c>
      <c r="N52" s="128">
        <v>0</v>
      </c>
      <c r="O52" s="128">
        <v>0</v>
      </c>
      <c r="P52" s="128">
        <v>-1</v>
      </c>
      <c r="Q52" s="128">
        <v>-10</v>
      </c>
      <c r="R52" s="128">
        <v>-1</v>
      </c>
      <c r="S52" s="128">
        <v>-11</v>
      </c>
      <c r="T52" s="128">
        <v>-3.48959</v>
      </c>
      <c r="U52" s="128">
        <v>0</v>
      </c>
      <c r="V52" s="129">
        <v>-835.48959</v>
      </c>
    </row>
    <row r="53" spans="1:22" ht="12.75">
      <c r="A53" s="55" t="s">
        <v>26</v>
      </c>
      <c r="B53" s="53" t="s">
        <v>67</v>
      </c>
      <c r="C53" s="128">
        <v>-258</v>
      </c>
      <c r="D53" s="128">
        <v>-1882</v>
      </c>
      <c r="E53" s="128">
        <v>-3047</v>
      </c>
      <c r="F53" s="128">
        <v>-1890</v>
      </c>
      <c r="G53" s="128">
        <v>-242</v>
      </c>
      <c r="H53" s="128">
        <v>-175</v>
      </c>
      <c r="I53" s="128">
        <v>-4346</v>
      </c>
      <c r="J53" s="128">
        <v>-325</v>
      </c>
      <c r="K53" s="128">
        <v>-848</v>
      </c>
      <c r="L53" s="128">
        <v>-922</v>
      </c>
      <c r="M53" s="128">
        <v>-482</v>
      </c>
      <c r="N53" s="128">
        <v>0</v>
      </c>
      <c r="O53" s="128">
        <v>0</v>
      </c>
      <c r="P53" s="128">
        <v>-47</v>
      </c>
      <c r="Q53" s="128">
        <v>0</v>
      </c>
      <c r="R53" s="128">
        <v>0</v>
      </c>
      <c r="S53" s="128">
        <v>0</v>
      </c>
      <c r="T53" s="128">
        <v>-6.110189999999999</v>
      </c>
      <c r="U53" s="128">
        <v>-203</v>
      </c>
      <c r="V53" s="129">
        <v>-14673.11019</v>
      </c>
    </row>
    <row r="54" spans="1:22" ht="12.75">
      <c r="A54" s="55" t="s">
        <v>28</v>
      </c>
      <c r="B54" s="53" t="s">
        <v>172</v>
      </c>
      <c r="C54" s="128">
        <v>-2564</v>
      </c>
      <c r="D54" s="128">
        <v>-82</v>
      </c>
      <c r="E54" s="128">
        <v>-109</v>
      </c>
      <c r="F54" s="128">
        <v>-13</v>
      </c>
      <c r="G54" s="128">
        <v>0</v>
      </c>
      <c r="H54" s="128">
        <v>-121</v>
      </c>
      <c r="I54" s="128">
        <v>0</v>
      </c>
      <c r="J54" s="128">
        <v>-324</v>
      </c>
      <c r="K54" s="128">
        <v>-16</v>
      </c>
      <c r="L54" s="128">
        <v>-135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9">
        <v>-3364</v>
      </c>
    </row>
    <row r="55" spans="1:22" ht="12.75">
      <c r="A55" s="55"/>
      <c r="B55" s="58" t="s">
        <v>106</v>
      </c>
      <c r="C55" s="128">
        <v>-2822</v>
      </c>
      <c r="D55" s="128">
        <v>-1964</v>
      </c>
      <c r="E55" s="128">
        <v>-3275</v>
      </c>
      <c r="F55" s="128">
        <v>-1973</v>
      </c>
      <c r="G55" s="128">
        <v>-352</v>
      </c>
      <c r="H55" s="128">
        <v>-397</v>
      </c>
      <c r="I55" s="128">
        <v>-4346</v>
      </c>
      <c r="J55" s="128">
        <v>-828</v>
      </c>
      <c r="K55" s="128">
        <v>-892</v>
      </c>
      <c r="L55" s="128">
        <v>-1057</v>
      </c>
      <c r="M55" s="128">
        <v>-684</v>
      </c>
      <c r="N55" s="128">
        <v>0</v>
      </c>
      <c r="O55" s="128">
        <v>0</v>
      </c>
      <c r="P55" s="128">
        <v>-48</v>
      </c>
      <c r="Q55" s="128">
        <v>-10</v>
      </c>
      <c r="R55" s="128">
        <v>-1</v>
      </c>
      <c r="S55" s="128">
        <v>-11</v>
      </c>
      <c r="T55" s="128">
        <v>-9.599779999999999</v>
      </c>
      <c r="U55" s="128">
        <v>-203</v>
      </c>
      <c r="V55" s="129">
        <v>-18872.59978</v>
      </c>
    </row>
    <row r="56" spans="1:22" s="45" customFormat="1" ht="22.5">
      <c r="A56" s="61" t="s">
        <v>46</v>
      </c>
      <c r="B56" s="53" t="s">
        <v>156</v>
      </c>
      <c r="C56" s="128">
        <v>0</v>
      </c>
      <c r="D56" s="128">
        <v>-1498</v>
      </c>
      <c r="E56" s="128">
        <v>-3893</v>
      </c>
      <c r="F56" s="128">
        <v>-2776</v>
      </c>
      <c r="G56" s="128">
        <v>-38</v>
      </c>
      <c r="H56" s="128">
        <v>0</v>
      </c>
      <c r="I56" s="128">
        <v>0</v>
      </c>
      <c r="J56" s="128">
        <v>0</v>
      </c>
      <c r="K56" s="128">
        <v>-103</v>
      </c>
      <c r="L56" s="128">
        <v>-232</v>
      </c>
      <c r="M56" s="128">
        <v>-51</v>
      </c>
      <c r="N56" s="128">
        <v>0</v>
      </c>
      <c r="O56" s="128">
        <v>-248</v>
      </c>
      <c r="P56" s="128">
        <v>0</v>
      </c>
      <c r="Q56" s="128">
        <v>0</v>
      </c>
      <c r="R56" s="128">
        <v>-22</v>
      </c>
      <c r="S56" s="128">
        <v>-84</v>
      </c>
      <c r="T56" s="128">
        <v>0</v>
      </c>
      <c r="U56" s="128">
        <v>-20</v>
      </c>
      <c r="V56" s="129">
        <v>-8965</v>
      </c>
    </row>
    <row r="57" spans="1:22" ht="12.75">
      <c r="A57" s="61" t="s">
        <v>48</v>
      </c>
      <c r="B57" s="53" t="s">
        <v>152</v>
      </c>
      <c r="C57" s="128">
        <v>0</v>
      </c>
      <c r="D57" s="128">
        <v>729</v>
      </c>
      <c r="E57" s="128">
        <v>0</v>
      </c>
      <c r="F57" s="128">
        <v>0</v>
      </c>
      <c r="G57" s="128">
        <v>0</v>
      </c>
      <c r="H57" s="128">
        <v>34</v>
      </c>
      <c r="I57" s="128">
        <v>410</v>
      </c>
      <c r="J57" s="128">
        <v>11</v>
      </c>
      <c r="K57" s="128">
        <v>9</v>
      </c>
      <c r="L57" s="128">
        <v>52</v>
      </c>
      <c r="M57" s="128">
        <v>77</v>
      </c>
      <c r="N57" s="128">
        <v>27</v>
      </c>
      <c r="O57" s="128">
        <v>4</v>
      </c>
      <c r="P57" s="128">
        <v>0</v>
      </c>
      <c r="Q57" s="128">
        <v>0</v>
      </c>
      <c r="R57" s="128">
        <v>28</v>
      </c>
      <c r="S57" s="128">
        <v>1</v>
      </c>
      <c r="T57" s="128">
        <v>0.47982</v>
      </c>
      <c r="U57" s="128">
        <v>0</v>
      </c>
      <c r="V57" s="129">
        <v>1382.47982</v>
      </c>
    </row>
    <row r="58" spans="1:22" ht="12.75">
      <c r="A58" s="61" t="s">
        <v>54</v>
      </c>
      <c r="B58" s="53" t="s">
        <v>74</v>
      </c>
      <c r="C58" s="128">
        <v>0</v>
      </c>
      <c r="D58" s="128">
        <v>-1063</v>
      </c>
      <c r="E58" s="128">
        <v>0</v>
      </c>
      <c r="F58" s="128">
        <v>0</v>
      </c>
      <c r="G58" s="128">
        <v>0</v>
      </c>
      <c r="H58" s="128">
        <v>0</v>
      </c>
      <c r="I58" s="128">
        <v>-215</v>
      </c>
      <c r="J58" s="128">
        <v>-34</v>
      </c>
      <c r="K58" s="128">
        <v>-122</v>
      </c>
      <c r="L58" s="128">
        <v>-41</v>
      </c>
      <c r="M58" s="128">
        <v>-167</v>
      </c>
      <c r="N58" s="128">
        <v>-67</v>
      </c>
      <c r="O58" s="128">
        <v>-178</v>
      </c>
      <c r="P58" s="128">
        <v>0</v>
      </c>
      <c r="Q58" s="128">
        <v>-13</v>
      </c>
      <c r="R58" s="128">
        <v>-1</v>
      </c>
      <c r="S58" s="128">
        <v>-7</v>
      </c>
      <c r="T58" s="128">
        <v>-3.64209</v>
      </c>
      <c r="U58" s="128">
        <v>-35</v>
      </c>
      <c r="V58" s="129">
        <v>-1946.64209</v>
      </c>
    </row>
    <row r="59" spans="1:22" ht="12.75">
      <c r="A59" s="61" t="s">
        <v>56</v>
      </c>
      <c r="B59" s="53" t="s">
        <v>112</v>
      </c>
      <c r="C59" s="128">
        <v>2483</v>
      </c>
      <c r="D59" s="128">
        <v>905</v>
      </c>
      <c r="E59" s="128">
        <v>10650</v>
      </c>
      <c r="F59" s="128">
        <v>1832</v>
      </c>
      <c r="G59" s="128">
        <v>1827</v>
      </c>
      <c r="H59" s="128">
        <v>3283</v>
      </c>
      <c r="I59" s="128">
        <v>8363</v>
      </c>
      <c r="J59" s="128">
        <v>487</v>
      </c>
      <c r="K59" s="128">
        <v>1554</v>
      </c>
      <c r="L59" s="128">
        <v>8548</v>
      </c>
      <c r="M59" s="128">
        <v>53</v>
      </c>
      <c r="N59" s="128">
        <v>47</v>
      </c>
      <c r="O59" s="128">
        <v>2298</v>
      </c>
      <c r="P59" s="128">
        <v>427</v>
      </c>
      <c r="Q59" s="128">
        <v>496</v>
      </c>
      <c r="R59" s="128">
        <v>47</v>
      </c>
      <c r="S59" s="128">
        <v>-339</v>
      </c>
      <c r="T59" s="128">
        <v>-705.8417099999999</v>
      </c>
      <c r="U59" s="128">
        <v>781</v>
      </c>
      <c r="V59" s="129">
        <v>43036.15829</v>
      </c>
    </row>
    <row r="60" spans="1:22" ht="12.75">
      <c r="A60" s="61" t="s">
        <v>57</v>
      </c>
      <c r="B60" s="53" t="s">
        <v>75</v>
      </c>
      <c r="C60" s="128">
        <v>47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9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1</v>
      </c>
      <c r="R60" s="128">
        <v>1</v>
      </c>
      <c r="S60" s="128">
        <v>0</v>
      </c>
      <c r="T60" s="128">
        <v>0</v>
      </c>
      <c r="U60" s="128">
        <v>0</v>
      </c>
      <c r="V60" s="129">
        <v>58</v>
      </c>
    </row>
    <row r="61" spans="1:22" ht="12.75">
      <c r="A61" s="61" t="s">
        <v>59</v>
      </c>
      <c r="B61" s="53" t="s">
        <v>76</v>
      </c>
      <c r="C61" s="128">
        <v>-1</v>
      </c>
      <c r="D61" s="128">
        <v>0</v>
      </c>
      <c r="E61" s="128">
        <v>0</v>
      </c>
      <c r="F61" s="128">
        <v>0</v>
      </c>
      <c r="G61" s="128">
        <v>0</v>
      </c>
      <c r="H61" s="128">
        <v>-1</v>
      </c>
      <c r="I61" s="128">
        <v>0</v>
      </c>
      <c r="J61" s="128">
        <v>0</v>
      </c>
      <c r="K61" s="128">
        <v>-5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-1</v>
      </c>
      <c r="R61" s="128">
        <v>-2</v>
      </c>
      <c r="S61" s="128">
        <v>0</v>
      </c>
      <c r="T61" s="128">
        <v>0</v>
      </c>
      <c r="U61" s="128">
        <v>0</v>
      </c>
      <c r="V61" s="129">
        <v>-10</v>
      </c>
    </row>
    <row r="62" spans="1:22" ht="12.75">
      <c r="A62" s="61" t="s">
        <v>68</v>
      </c>
      <c r="B62" s="53" t="s">
        <v>113</v>
      </c>
      <c r="C62" s="128">
        <v>46</v>
      </c>
      <c r="D62" s="128">
        <v>0</v>
      </c>
      <c r="E62" s="128">
        <v>0</v>
      </c>
      <c r="F62" s="128">
        <v>0</v>
      </c>
      <c r="G62" s="128">
        <v>0</v>
      </c>
      <c r="H62" s="128">
        <v>-1</v>
      </c>
      <c r="I62" s="128">
        <v>0</v>
      </c>
      <c r="J62" s="128">
        <v>0</v>
      </c>
      <c r="K62" s="128">
        <v>4</v>
      </c>
      <c r="L62" s="128">
        <v>0</v>
      </c>
      <c r="M62" s="128">
        <v>0</v>
      </c>
      <c r="N62" s="128">
        <v>0</v>
      </c>
      <c r="O62" s="128">
        <v>0</v>
      </c>
      <c r="P62" s="128">
        <v>0</v>
      </c>
      <c r="Q62" s="128">
        <v>0</v>
      </c>
      <c r="R62" s="128">
        <v>-1</v>
      </c>
      <c r="S62" s="128">
        <v>0</v>
      </c>
      <c r="T62" s="128">
        <v>0</v>
      </c>
      <c r="U62" s="128">
        <v>0</v>
      </c>
      <c r="V62" s="129">
        <v>48</v>
      </c>
    </row>
    <row r="63" spans="1:22" ht="12.75">
      <c r="A63" s="61" t="s">
        <v>69</v>
      </c>
      <c r="B63" s="53" t="s">
        <v>173</v>
      </c>
      <c r="C63" s="128">
        <v>-713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-74</v>
      </c>
      <c r="R63" s="128">
        <v>0</v>
      </c>
      <c r="S63" s="128">
        <v>0</v>
      </c>
      <c r="T63" s="128">
        <v>0</v>
      </c>
      <c r="U63" s="128">
        <v>0</v>
      </c>
      <c r="V63" s="129">
        <v>-787</v>
      </c>
    </row>
    <row r="64" spans="1:22" ht="12.75">
      <c r="A64" s="61" t="s">
        <v>70</v>
      </c>
      <c r="B64" s="53" t="s">
        <v>77</v>
      </c>
      <c r="C64" s="128">
        <v>0</v>
      </c>
      <c r="D64" s="128">
        <v>0</v>
      </c>
      <c r="E64" s="128">
        <v>-1598</v>
      </c>
      <c r="F64" s="128">
        <v>0</v>
      </c>
      <c r="G64" s="128">
        <v>-297</v>
      </c>
      <c r="H64" s="128">
        <v>0</v>
      </c>
      <c r="I64" s="128">
        <v>-1261</v>
      </c>
      <c r="J64" s="128">
        <v>0</v>
      </c>
      <c r="K64" s="128">
        <v>0</v>
      </c>
      <c r="L64" s="128">
        <v>-1282</v>
      </c>
      <c r="M64" s="128">
        <v>-8</v>
      </c>
      <c r="N64" s="128">
        <v>0</v>
      </c>
      <c r="O64" s="128">
        <v>-239</v>
      </c>
      <c r="P64" s="128">
        <v>0</v>
      </c>
      <c r="Q64" s="128">
        <v>-2</v>
      </c>
      <c r="R64" s="128">
        <v>0</v>
      </c>
      <c r="S64" s="128">
        <v>0</v>
      </c>
      <c r="T64" s="128">
        <v>0</v>
      </c>
      <c r="U64" s="128">
        <v>0</v>
      </c>
      <c r="V64" s="129">
        <v>-4687</v>
      </c>
    </row>
    <row r="65" spans="1:22" ht="13.5" thickBot="1">
      <c r="A65" s="65" t="s">
        <v>174</v>
      </c>
      <c r="B65" s="66" t="s">
        <v>153</v>
      </c>
      <c r="C65" s="130">
        <v>1816</v>
      </c>
      <c r="D65" s="130">
        <v>905</v>
      </c>
      <c r="E65" s="130">
        <v>9052</v>
      </c>
      <c r="F65" s="130">
        <v>1832</v>
      </c>
      <c r="G65" s="130">
        <v>1530</v>
      </c>
      <c r="H65" s="130">
        <v>3282</v>
      </c>
      <c r="I65" s="130">
        <v>7102</v>
      </c>
      <c r="J65" s="130">
        <v>487</v>
      </c>
      <c r="K65" s="130">
        <v>1558</v>
      </c>
      <c r="L65" s="130">
        <v>7266</v>
      </c>
      <c r="M65" s="130">
        <v>45</v>
      </c>
      <c r="N65" s="130">
        <v>47</v>
      </c>
      <c r="O65" s="130">
        <v>2059</v>
      </c>
      <c r="P65" s="130">
        <v>427</v>
      </c>
      <c r="Q65" s="130">
        <v>420</v>
      </c>
      <c r="R65" s="130">
        <v>46</v>
      </c>
      <c r="S65" s="130">
        <v>-339</v>
      </c>
      <c r="T65" s="130">
        <v>-705.8417099999999</v>
      </c>
      <c r="U65" s="130">
        <v>781</v>
      </c>
      <c r="V65" s="131">
        <v>37610.15829</v>
      </c>
    </row>
    <row r="66" spans="1:2" ht="11.25">
      <c r="A66" s="75"/>
      <c r="B66" s="75"/>
    </row>
    <row r="67" spans="1:2" ht="15">
      <c r="A67" s="142" t="s">
        <v>159</v>
      </c>
      <c r="B67" s="142"/>
    </row>
    <row r="68" spans="1:2" ht="15.75">
      <c r="A68" s="75"/>
      <c r="B68" s="73" t="s">
        <v>168</v>
      </c>
    </row>
    <row r="69" ht="18.75">
      <c r="B69" s="69" t="s">
        <v>158</v>
      </c>
    </row>
  </sheetData>
  <mergeCells count="3">
    <mergeCell ref="A1:V1"/>
    <mergeCell ref="A67:B67"/>
    <mergeCell ref="A3:B3"/>
  </mergeCells>
  <printOptions/>
  <pageMargins left="0.23" right="0.24" top="0.42" bottom="0.25" header="0.28" footer="0.2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evdanova_t</cp:lastModifiedBy>
  <cp:lastPrinted>2006-08-02T11:08:30Z</cp:lastPrinted>
  <dcterms:created xsi:type="dcterms:W3CDTF">2003-08-06T12:13:42Z</dcterms:created>
  <dcterms:modified xsi:type="dcterms:W3CDTF">2006-11-22T08:10:42Z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