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65" windowHeight="6420" tabRatio="559" activeTab="2"/>
  </bookViews>
  <sheets>
    <sheet name="3.3.1.9.3" sheetId="1" r:id="rId1"/>
    <sheet name="3.4.1.9.3" sheetId="2" r:id="rId2"/>
    <sheet name="3.1.9.3" sheetId="3" r:id="rId3"/>
    <sheet name="3.2.9.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'3.1.9.3'!$A$1:$V$25</definedName>
    <definedName name="_xlnm.Print_Area" localSheetId="0">'3.3.1.9.3'!$A$1:$U$58</definedName>
    <definedName name="_xlnm.Print_Area" localSheetId="1">'3.4.1.9.3'!$A$1:$U$56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<sst xmlns="http://schemas.openxmlformats.org/spreadsheetml/2006/main" count="305" uniqueCount="175">
  <si>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</si>
  <si>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</si>
  <si>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</si>
  <si>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</si>
  <si>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</si>
  <si>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</si>
  <si>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</si>
  <si>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</si>
  <si>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</si>
  <si>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</si>
  <si>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</si>
  <si>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</si>
  <si>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</si>
  <si>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</si>
  <si>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</si>
  <si>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</si>
  <si>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</si>
  <si>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</si>
  <si>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</si>
  <si>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</si>
  <si>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</si>
  <si>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</si>
  <si>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</si>
  <si>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</si>
  <si>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</si>
  <si>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</si>
  <si>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</si>
  <si>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</si>
  <si>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</si>
  <si>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</si>
  <si>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</si>
  <si>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</si>
  <si>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</si>
  <si>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</si>
  <si>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</si>
  <si>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</si>
  <si>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</si>
  <si>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</si>
  <si>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</si>
  <si>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</si>
  <si>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</si>
  <si>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</si>
  <si>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</si>
  <si>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</si>
  <si>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</si>
  <si>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</si>
  <si>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</si>
  <si>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</si>
  <si>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</si>
  <si>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</si>
  <si>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</si>
  <si>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</si>
  <si>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</si>
  <si>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</si>
  <si>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</si>
  <si>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</si>
  <si>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</si>
  <si>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</si>
  <si>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</si>
  <si>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</si>
  <si>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</si>
  <si>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</si>
  <si>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</si>
  <si>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</si>
  <si>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</si>
  <si>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</si>
  <si>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</si>
  <si>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</si>
  <si>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</si>
  <si>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</si>
  <si>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</si>
  <si>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</si>
  <si>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</si>
  <si>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</si>
  <si>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</si>
  <si>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</si>
  <si>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</si>
  <si>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</si>
  <si>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</si>
  <si>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</si>
  <si>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</si>
  <si>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</si>
  <si>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</si>
  <si>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</si>
  <si>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</si>
  <si>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</si>
  <si>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</si>
  <si>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</si>
  <si>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</si>
  <si>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</si>
  <si>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</si>
  <si>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</si>
  <si>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</si>
  <si>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</si>
  <si>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</si>
  <si>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</si>
  <si>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</si>
  <si>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</si>
  <si>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</si>
  <si>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</si>
  <si>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</si>
  <si>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</si>
  <si>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</si>
  <si>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</si>
  <si>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</si>
  <si>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</si>
  <si>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</si>
  <si>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</si>
  <si>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</si>
  <si>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</si>
  <si>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</si>
  <si>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</si>
  <si>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</si>
  <si>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</si>
  <si>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</si>
  <si>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r>
      <t>1</t>
    </r>
    <r>
      <rPr>
        <b/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</si>
  <si>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</si>
  <si>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</si>
  <si>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</si>
  <si>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</si>
  <si>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</si>
  <si>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</si>
  <si>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</si>
  <si>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</si>
  <si>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</si>
  <si>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</si>
  <si>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ЗПАД “Булстрад” АД</t>
  </si>
  <si>
    <t>“ДЗИ - Общо застраховане” АД</t>
  </si>
  <si>
    <t>ЗПАД “Алианц България” АД</t>
  </si>
  <si>
    <t>ЗД “Бул инс” АД</t>
  </si>
  <si>
    <t>“Застрахователно и презастрахователно дружество Витоша” АД</t>
  </si>
  <si>
    <t>ЗК “Орел” АД</t>
  </si>
  <si>
    <t>“Застрахователно акционерно дружество “Армеец”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</si>
  <si>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</si>
  <si>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</si>
  <si>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</si>
  <si>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</si>
  <si>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</si>
  <si>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</si>
  <si>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</si>
  <si>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“Кю Би И Интернешънъл Иншурънс Лимитид – клон София”</t>
  </si>
  <si>
    <t>“Общинска застрахователна компания” АД</t>
  </si>
  <si>
    <t>Обшо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</si>
  <si>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</si>
  <si>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</si>
  <si>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</si>
  <si>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</si>
  <si>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</si>
  <si>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</si>
  <si>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</si>
  <si>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</si>
  <si>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</si>
  <si>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</si>
  <si>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</si>
  <si>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</si>
  <si>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</si>
  <si>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</si>
  <si>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</si>
  <si>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</si>
  <si>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животозастрахователния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</si>
  <si>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</si>
  <si>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ОБЩО</t>
  </si>
  <si>
    <r>
      <t>1</t>
    </r>
    <r>
      <rPr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</si>
  <si>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Забележка:</t>
  </si>
  <si>
    <t>ЗК ДСК Гаранция АД</t>
  </si>
  <si>
    <r>
      <t>СЧЕТОВОДНИ БАЛАНСИ НА ЗАСТРАХОВАТЕЛИТЕ КЪМ 31.03.2006 ГОДИНА - ОБЩО ЗАСТРАХОВАНЕ</t>
    </r>
    <r>
      <rPr>
        <b/>
        <vertAlign val="superscript"/>
        <sz val="18"/>
        <rFont val="Times New Roman Cyr"/>
        <family val="1"/>
      </rPr>
      <t xml:space="preserve"> 1</t>
    </r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</si>
  <si>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</si>
  <si>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</si>
  <si>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</si>
  <si>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</si>
  <si>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Премийният приход на "Българска агенция за експортно застраховане" АД по закона за застраховането е 764 684 лв.</t>
  </si>
  <si>
    <r>
      <t>ИЗПЛАТЕНИ ОБЕЗЩЕТЕНИЯ ПО ЗАСТРАХОВАТЕЛИ ЗА първо тримесечие на 2006 ГОДИНА - ОБЩО ЗАСТРАХОВАНЕ</t>
    </r>
    <r>
      <rPr>
        <b/>
        <vertAlign val="superscript"/>
        <sz val="16"/>
        <rFont val="Times New Roman Cyr"/>
        <family val="0"/>
      </rPr>
      <t>1</t>
    </r>
  </si>
  <si>
    <r>
      <t>ПРЕМИЕН ПРИХОД ПО ЗАСТРАХОВАТЕЛИ ЗА първо тримесечие на 2006 ГОДИНА - ОБЩО ЗАСТРАХОВАНЕ</t>
    </r>
    <r>
      <rPr>
        <b/>
        <vertAlign val="superscript"/>
        <sz val="18"/>
        <rFont val="Times New Roman"/>
        <family val="1"/>
      </rPr>
      <t>1</t>
    </r>
  </si>
  <si>
    <r>
      <t>ОТЧЕТИ ЗА ПЕЧАЛБИ И ЗАГУБИ НА ЗАСТРАХОВАТЕЛИТЕ ЗА първо тримесечие на 2006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</si>
  <si>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ЗК “Лев Инс” АД</t>
  </si>
</sst>
</file>

<file path=xl/styles.xml><?xml version="1.0" encoding="utf-8"?>
<styleSheet xmlns="http://schemas.openxmlformats.org/spreadsheetml/2006/main">
  <numFmts count="6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"/>
    <numFmt numFmtId="173" formatCode="_(* #,##0_);_(* \(#,##0\);_(* &quot;-&quot;_);_(@_)"/>
    <numFmt numFmtId="174" formatCode="#,##0;\(#,##0\)"/>
    <numFmt numFmtId="175" formatCode="_-* #,##0.00\ [$€-1]_-;\-* #,##0.00\ [$€-1]_-;_-* &quot;-&quot;??\ [$€-1]_-"/>
    <numFmt numFmtId="176" formatCode="0.0;\(0.0\)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_-* #,##0\ &quot;Лв.&quot;_-;\-* #,##0\ &quot;Лв.&quot;_-;_-* &quot;-&quot;\ &quot;Лв.&quot;_-;_-@_-"/>
    <numFmt numFmtId="182" formatCode="_-* #,##0\ _л_в_._-;\-* #,##0\ _л_в_._-;_-* &quot;-&quot;\ _л_в_._-;_-@_-"/>
    <numFmt numFmtId="183" formatCode="_-* #,##0.00\ &quot;Лв.&quot;_-;\-* #,##0.00\ &quot;Лв.&quot;_-;_-* &quot;-&quot;??\ &quot;Лв.&quot;_-;_-@_-"/>
    <numFmt numFmtId="184" formatCode="_-* #,##0.00\ _л_в_._-;\-* #,##0.00\ _л_в_._-;_-* &quot;-&quot;??\ _л_в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48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5"/>
      <name val="Arial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vertAlign val="superscript"/>
      <sz val="18"/>
      <name val="Times New Roman Cyr"/>
      <family val="1"/>
    </font>
    <font>
      <sz val="16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6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14.75"/>
      <name val="Times New Roman"/>
      <family val="1"/>
    </font>
    <font>
      <b/>
      <sz val="14.75"/>
      <name val="Times New Roman"/>
      <family val="1"/>
    </font>
    <font>
      <sz val="17.5"/>
      <name val="Times New Roman"/>
      <family val="1"/>
    </font>
    <font>
      <b/>
      <sz val="17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25" fillId="0" borderId="1" applyFill="0" applyBorder="0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27" fillId="0" borderId="0" applyFill="0" applyBorder="0">
      <alignment horizontal="center"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1" fontId="34" fillId="0" borderId="2">
      <alignment horizontal="right"/>
      <protection/>
    </xf>
    <xf numFmtId="174" fontId="35" fillId="0" borderId="0" applyFill="0" applyBorder="0">
      <alignment horizontal="right"/>
      <protection/>
    </xf>
  </cellStyleXfs>
  <cellXfs count="15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 wrapText="1"/>
    </xf>
    <xf numFmtId="0" fontId="18" fillId="0" borderId="2" xfId="29" applyNumberFormat="1" applyFont="1" applyFill="1" applyBorder="1" applyAlignment="1" applyProtection="1">
      <alignment horizontal="center" vertical="center" wrapText="1"/>
      <protection/>
    </xf>
    <xf numFmtId="0" fontId="18" fillId="0" borderId="3" xfId="29" applyNumberFormat="1" applyFont="1" applyFill="1" applyBorder="1" applyAlignment="1" applyProtection="1">
      <alignment horizontal="left" vertical="center" wrapText="1"/>
      <protection/>
    </xf>
    <xf numFmtId="0" fontId="13" fillId="0" borderId="2" xfId="29" applyNumberFormat="1" applyFont="1" applyFill="1" applyBorder="1" applyAlignment="1" applyProtection="1">
      <alignment horizontal="center" vertical="center" wrapText="1"/>
      <protection/>
    </xf>
    <xf numFmtId="0" fontId="13" fillId="0" borderId="3" xfId="29" applyNumberFormat="1" applyFont="1" applyFill="1" applyBorder="1" applyAlignment="1" applyProtection="1">
      <alignment horizontal="left" vertical="center" wrapText="1"/>
      <protection/>
    </xf>
    <xf numFmtId="0" fontId="13" fillId="0" borderId="2" xfId="29" applyNumberFormat="1" applyFont="1" applyFill="1" applyBorder="1" applyAlignment="1" applyProtection="1">
      <alignment horizontal="center" vertical="center"/>
      <protection/>
    </xf>
    <xf numFmtId="0" fontId="13" fillId="0" borderId="3" xfId="29" applyNumberFormat="1" applyFont="1" applyFill="1" applyBorder="1" applyAlignment="1" applyProtection="1">
      <alignment horizontal="left" vertical="center"/>
      <protection/>
    </xf>
    <xf numFmtId="3" fontId="13" fillId="0" borderId="3" xfId="29" applyNumberFormat="1" applyFont="1" applyBorder="1" applyAlignment="1" applyProtection="1">
      <alignment horizontal="left" vertical="center" wrapText="1"/>
      <protection/>
    </xf>
    <xf numFmtId="3" fontId="11" fillId="0" borderId="2" xfId="29" applyNumberFormat="1" applyFont="1" applyBorder="1" applyAlignment="1" applyProtection="1">
      <alignment horizontal="center" vertical="center" wrapText="1"/>
      <protection/>
    </xf>
    <xf numFmtId="3" fontId="13" fillId="0" borderId="4" xfId="29" applyNumberFormat="1" applyFont="1" applyBorder="1" applyAlignment="1">
      <alignment horizontal="center" vertical="center" wrapText="1"/>
      <protection/>
    </xf>
    <xf numFmtId="3" fontId="13" fillId="0" borderId="5" xfId="29" applyNumberFormat="1" applyFont="1" applyBorder="1" applyAlignment="1">
      <alignment horizontal="left" vertical="center" wrapText="1"/>
      <protection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9" fillId="0" borderId="2" xfId="29" applyNumberFormat="1" applyFont="1" applyFill="1" applyBorder="1" applyAlignment="1" applyProtection="1">
      <alignment horizontal="center" vertical="center" wrapText="1"/>
      <protection/>
    </xf>
    <xf numFmtId="3" fontId="19" fillId="0" borderId="3" xfId="29" applyNumberFormat="1" applyFont="1" applyFill="1" applyBorder="1" applyAlignment="1" applyProtection="1">
      <alignment horizontal="left" vertical="center"/>
      <protection/>
    </xf>
    <xf numFmtId="0" fontId="19" fillId="0" borderId="2" xfId="29" applyNumberFormat="1" applyFont="1" applyFill="1" applyBorder="1" applyAlignment="1" applyProtection="1">
      <alignment horizontal="center" vertical="center" wrapText="1"/>
      <protection/>
    </xf>
    <xf numFmtId="0" fontId="19" fillId="0" borderId="3" xfId="29" applyNumberFormat="1" applyFont="1" applyFill="1" applyBorder="1" applyAlignment="1" applyProtection="1">
      <alignment horizontal="left" vertical="center" wrapText="1"/>
      <protection/>
    </xf>
    <xf numFmtId="10" fontId="10" fillId="0" borderId="0" xfId="32" applyNumberFormat="1" applyFont="1" applyAlignment="1">
      <alignment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3" fontId="24" fillId="0" borderId="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0" fontId="25" fillId="0" borderId="0" xfId="32" applyNumberFormat="1" applyFont="1" applyAlignment="1">
      <alignment/>
    </xf>
    <xf numFmtId="3" fontId="24" fillId="0" borderId="3" xfId="0" applyNumberFormat="1" applyFont="1" applyBorder="1" applyAlignment="1">
      <alignment/>
    </xf>
    <xf numFmtId="10" fontId="25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30" fillId="3" borderId="0" xfId="0" applyFont="1" applyFill="1" applyBorder="1" applyAlignment="1" applyProtection="1">
      <alignment horizontal="left"/>
      <protection/>
    </xf>
    <xf numFmtId="10" fontId="23" fillId="0" borderId="0" xfId="0" applyNumberFormat="1" applyFont="1" applyBorder="1" applyAlignment="1">
      <alignment/>
    </xf>
    <xf numFmtId="0" fontId="25" fillId="0" borderId="2" xfId="30" applyFont="1" applyFill="1" applyBorder="1" applyAlignment="1">
      <alignment vertical="center" wrapText="1"/>
      <protection/>
    </xf>
    <xf numFmtId="0" fontId="25" fillId="0" borderId="2" xfId="30" applyFont="1" applyFill="1" applyBorder="1" applyAlignment="1" applyProtection="1">
      <alignment horizontal="left" vertical="center" wrapText="1"/>
      <protection/>
    </xf>
    <xf numFmtId="0" fontId="28" fillId="0" borderId="4" xfId="28" applyFont="1" applyFill="1" applyBorder="1" applyAlignment="1">
      <alignment horizontal="right" vertical="center"/>
      <protection/>
    </xf>
    <xf numFmtId="0" fontId="27" fillId="0" borderId="6" xfId="0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/>
    </xf>
    <xf numFmtId="3" fontId="20" fillId="0" borderId="3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3" fillId="0" borderId="9" xfId="32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0" fontId="30" fillId="0" borderId="10" xfId="0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30" applyFont="1" applyFill="1" applyBorder="1" applyAlignment="1">
      <alignment wrapText="1"/>
      <protection/>
    </xf>
    <xf numFmtId="3" fontId="23" fillId="0" borderId="11" xfId="32" applyNumberFormat="1" applyFont="1" applyBorder="1" applyAlignment="1">
      <alignment horizontal="right" vertical="center"/>
    </xf>
    <xf numFmtId="3" fontId="23" fillId="0" borderId="5" xfId="0" applyNumberFormat="1" applyFont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8" fillId="0" borderId="12" xfId="28" applyFont="1" applyFill="1" applyBorder="1" applyAlignment="1">
      <alignment horizontal="right" vertical="center"/>
      <protection/>
    </xf>
    <xf numFmtId="10" fontId="23" fillId="0" borderId="13" xfId="32" applyNumberFormat="1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37" fillId="0" borderId="0" xfId="29" applyNumberFormat="1" applyFont="1" applyFill="1" applyBorder="1" applyProtection="1">
      <alignment horizontal="center" vertical="center" wrapText="1"/>
      <protection/>
    </xf>
    <xf numFmtId="3" fontId="39" fillId="0" borderId="0" xfId="29" applyNumberFormat="1" applyFont="1" applyFill="1" applyBorder="1" applyProtection="1">
      <alignment horizontal="center" vertical="center" wrapText="1"/>
      <protection/>
    </xf>
    <xf numFmtId="3" fontId="39" fillId="0" borderId="0" xfId="29" applyNumberFormat="1" applyFont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center" vertical="center" wrapText="1"/>
      <protection/>
    </xf>
    <xf numFmtId="3" fontId="37" fillId="0" borderId="3" xfId="29" applyNumberFormat="1" applyFont="1" applyFill="1" applyBorder="1" applyAlignment="1" applyProtection="1">
      <alignment horizontal="center" vertical="center" wrapText="1"/>
      <protection/>
    </xf>
    <xf numFmtId="3" fontId="39" fillId="0" borderId="3" xfId="29" applyNumberFormat="1" applyFont="1" applyFill="1" applyBorder="1" applyProtection="1">
      <alignment horizontal="center" vertical="center" wrapText="1"/>
      <protection/>
    </xf>
    <xf numFmtId="3" fontId="39" fillId="0" borderId="9" xfId="29" applyNumberFormat="1" applyFont="1" applyFill="1" applyBorder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center"/>
      <protection/>
    </xf>
    <xf numFmtId="3" fontId="28" fillId="0" borderId="3" xfId="29" applyNumberFormat="1" applyFont="1" applyFill="1" applyBorder="1" applyAlignment="1" applyProtection="1">
      <alignment horizontal="left" vertical="center" wrapText="1"/>
      <protection/>
    </xf>
    <xf numFmtId="3" fontId="37" fillId="0" borderId="3" xfId="29" applyNumberFormat="1" applyFont="1" applyBorder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center" vertical="center"/>
      <protection/>
    </xf>
    <xf numFmtId="3" fontId="37" fillId="0" borderId="3" xfId="29" applyNumberFormat="1" applyFont="1" applyFill="1" applyBorder="1" applyAlignment="1" applyProtection="1">
      <alignment horizontal="left" vertical="center" wrapText="1"/>
      <protection/>
    </xf>
    <xf numFmtId="3" fontId="28" fillId="0" borderId="0" xfId="29" applyNumberFormat="1" applyFont="1" applyFill="1" applyBorder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right" vertical="center" wrapText="1"/>
      <protection/>
    </xf>
    <xf numFmtId="3" fontId="37" fillId="0" borderId="0" xfId="29" applyNumberFormat="1" applyFont="1" applyFill="1" applyBorder="1" applyAlignment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right" vertical="center"/>
      <protection/>
    </xf>
    <xf numFmtId="3" fontId="39" fillId="0" borderId="3" xfId="29" applyNumberFormat="1" applyFont="1" applyFill="1" applyBorder="1" applyAlignment="1" applyProtection="1">
      <alignment horizontal="right" vertical="center" wrapText="1"/>
      <protection/>
    </xf>
    <xf numFmtId="3" fontId="37" fillId="0" borderId="3" xfId="29" applyNumberFormat="1" applyFont="1" applyFill="1" applyBorder="1" applyAlignment="1" applyProtection="1">
      <alignment vertical="center" wrapText="1"/>
      <protection/>
    </xf>
    <xf numFmtId="3" fontId="37" fillId="0" borderId="3" xfId="29" applyNumberFormat="1" applyFont="1" applyFill="1" applyBorder="1" applyAlignment="1" applyProtection="1">
      <alignment horizontal="right" vertical="center" wrapText="1"/>
      <protection/>
    </xf>
    <xf numFmtId="3" fontId="37" fillId="0" borderId="2" xfId="29" applyNumberFormat="1" applyFont="1" applyFill="1" applyBorder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right"/>
      <protection/>
    </xf>
    <xf numFmtId="3" fontId="37" fillId="0" borderId="2" xfId="29" applyNumberFormat="1" applyFont="1" applyFill="1" applyBorder="1" applyAlignment="1" applyProtection="1">
      <alignment horizontal="left"/>
      <protection/>
    </xf>
    <xf numFmtId="3" fontId="39" fillId="0" borderId="2" xfId="29" applyNumberFormat="1" applyFont="1" applyFill="1" applyBorder="1" applyAlignment="1" applyProtection="1">
      <alignment horizontal="center"/>
      <protection/>
    </xf>
    <xf numFmtId="3" fontId="37" fillId="0" borderId="4" xfId="29" applyNumberFormat="1" applyFont="1" applyFill="1" applyBorder="1" applyProtection="1">
      <alignment horizontal="center" vertical="center" wrapText="1"/>
      <protection/>
    </xf>
    <xf numFmtId="3" fontId="37" fillId="0" borderId="5" xfId="29" applyNumberFormat="1" applyFont="1" applyFill="1" applyBorder="1" applyAlignment="1" applyProtection="1">
      <alignment horizontal="left" vertical="center" wrapText="1"/>
      <protection/>
    </xf>
    <xf numFmtId="0" fontId="39" fillId="0" borderId="7" xfId="31" applyFont="1" applyBorder="1" applyAlignment="1" quotePrefix="1">
      <alignment horizontal="center" vertical="center" wrapText="1"/>
      <protection/>
    </xf>
    <xf numFmtId="0" fontId="39" fillId="0" borderId="7" xfId="31" applyFont="1" applyBorder="1" applyAlignment="1">
      <alignment horizontal="center" vertical="center" wrapText="1"/>
      <protection/>
    </xf>
    <xf numFmtId="3" fontId="39" fillId="0" borderId="8" xfId="29" applyNumberFormat="1" applyFont="1" applyFill="1" applyBorder="1" applyProtection="1">
      <alignment horizontal="center" vertical="center" wrapText="1"/>
      <protection/>
    </xf>
    <xf numFmtId="0" fontId="39" fillId="0" borderId="14" xfId="31" applyFont="1" applyBorder="1" applyAlignment="1">
      <alignment horizontal="center" vertical="center" wrapText="1"/>
      <protection/>
    </xf>
    <xf numFmtId="3" fontId="39" fillId="0" borderId="15" xfId="29" applyNumberFormat="1" applyFont="1" applyFill="1" applyBorder="1" applyProtection="1">
      <alignment horizontal="center" vertical="center" wrapText="1"/>
      <protection/>
    </xf>
    <xf numFmtId="3" fontId="39" fillId="0" borderId="2" xfId="29" applyNumberFormat="1" applyFont="1" applyFill="1" applyBorder="1" applyAlignment="1" applyProtection="1">
      <alignment horizontal="right" vertical="center"/>
      <protection/>
    </xf>
    <xf numFmtId="3" fontId="39" fillId="0" borderId="2" xfId="29" applyNumberFormat="1" applyFont="1" applyFill="1" applyBorder="1" applyAlignment="1" applyProtection="1">
      <alignment horizontal="center" vertical="center"/>
      <protection/>
    </xf>
    <xf numFmtId="3" fontId="39" fillId="0" borderId="2" xfId="29" applyNumberFormat="1" applyFont="1" applyFill="1" applyBorder="1" applyProtection="1">
      <alignment horizontal="center" vertical="center" wrapText="1"/>
      <protection/>
    </xf>
    <xf numFmtId="3" fontId="39" fillId="0" borderId="2" xfId="29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3" fontId="28" fillId="0" borderId="14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3" fontId="24" fillId="0" borderId="9" xfId="0" applyNumberFormat="1" applyFont="1" applyBorder="1" applyAlignment="1">
      <alignment/>
    </xf>
    <xf numFmtId="10" fontId="23" fillId="0" borderId="16" xfId="32" applyNumberFormat="1" applyFont="1" applyBorder="1" applyAlignment="1">
      <alignment/>
    </xf>
    <xf numFmtId="0" fontId="23" fillId="3" borderId="17" xfId="0" applyFont="1" applyFill="1" applyBorder="1" applyAlignment="1" applyProtection="1">
      <alignment horizontal="left"/>
      <protection/>
    </xf>
    <xf numFmtId="0" fontId="28" fillId="0" borderId="0" xfId="28" applyFont="1" applyFill="1" applyBorder="1" applyAlignment="1">
      <alignment horizontal="left"/>
      <protection/>
    </xf>
    <xf numFmtId="0" fontId="24" fillId="3" borderId="17" xfId="0" applyFont="1" applyFill="1" applyBorder="1" applyAlignment="1" applyProtection="1">
      <alignment horizontal="left"/>
      <protection/>
    </xf>
    <xf numFmtId="0" fontId="38" fillId="0" borderId="18" xfId="0" applyFont="1" applyBorder="1" applyAlignment="1">
      <alignment horizontal="right"/>
    </xf>
    <xf numFmtId="3" fontId="37" fillId="0" borderId="0" xfId="29" applyNumberFormat="1" applyFont="1" applyFill="1" applyBorder="1" applyAlignment="1" applyProtection="1">
      <alignment horizontal="left"/>
      <protection/>
    </xf>
    <xf numFmtId="0" fontId="19" fillId="0" borderId="18" xfId="0" applyFont="1" applyBorder="1" applyAlignment="1">
      <alignment horizontal="right"/>
    </xf>
    <xf numFmtId="0" fontId="10" fillId="0" borderId="17" xfId="0" applyFont="1" applyBorder="1" applyAlignment="1">
      <alignment/>
    </xf>
    <xf numFmtId="3" fontId="23" fillId="0" borderId="5" xfId="0" applyNumberFormat="1" applyFont="1" applyBorder="1" applyAlignment="1">
      <alignment/>
    </xf>
    <xf numFmtId="3" fontId="23" fillId="0" borderId="5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2" fontId="23" fillId="0" borderId="0" xfId="32" applyNumberFormat="1" applyFont="1" applyBorder="1" applyAlignment="1">
      <alignment/>
    </xf>
    <xf numFmtId="173" fontId="37" fillId="0" borderId="3" xfId="29" applyNumberFormat="1" applyFont="1" applyBorder="1" applyProtection="1">
      <alignment horizontal="center" vertical="center" wrapText="1"/>
      <protection/>
    </xf>
    <xf numFmtId="173" fontId="39" fillId="0" borderId="9" xfId="29" applyNumberFormat="1" applyFont="1" applyFill="1" applyBorder="1" applyProtection="1">
      <alignment horizontal="center" vertical="center" wrapText="1"/>
      <protection/>
    </xf>
    <xf numFmtId="173" fontId="39" fillId="0" borderId="3" xfId="29" applyNumberFormat="1" applyFont="1" applyBorder="1" applyProtection="1">
      <alignment horizontal="center" vertical="center" wrapText="1"/>
      <protection/>
    </xf>
    <xf numFmtId="173" fontId="37" fillId="0" borderId="5" xfId="29" applyNumberFormat="1" applyFont="1" applyBorder="1" applyProtection="1">
      <alignment horizontal="center" vertical="center" wrapText="1"/>
      <protection/>
    </xf>
    <xf numFmtId="173" fontId="39" fillId="0" borderId="11" xfId="29" applyNumberFormat="1" applyFont="1" applyFill="1" applyBorder="1" applyProtection="1">
      <alignment horizontal="center" vertical="center" wrapText="1"/>
      <protection/>
    </xf>
    <xf numFmtId="3" fontId="23" fillId="0" borderId="11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 vertical="center" wrapText="1"/>
    </xf>
    <xf numFmtId="3" fontId="10" fillId="2" borderId="20" xfId="0" applyNumberFormat="1" applyFont="1" applyFill="1" applyBorder="1" applyAlignment="1">
      <alignment vertical="center" wrapText="1"/>
    </xf>
    <xf numFmtId="3" fontId="10" fillId="2" borderId="21" xfId="0" applyNumberFormat="1" applyFont="1" applyFill="1" applyBorder="1" applyAlignment="1">
      <alignment vertical="center" wrapText="1"/>
    </xf>
    <xf numFmtId="3" fontId="10" fillId="2" borderId="22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20" fillId="0" borderId="23" xfId="0" applyNumberFormat="1" applyFont="1" applyBorder="1" applyAlignment="1">
      <alignment horizontal="right" vertical="center"/>
    </xf>
    <xf numFmtId="3" fontId="20" fillId="2" borderId="23" xfId="0" applyNumberFormat="1" applyFont="1" applyFill="1" applyBorder="1" applyAlignment="1">
      <alignment horizontal="right" vertical="center"/>
    </xf>
    <xf numFmtId="3" fontId="20" fillId="2" borderId="24" xfId="0" applyNumberFormat="1" applyFont="1" applyFill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9" fillId="2" borderId="2" xfId="29" applyNumberFormat="1" applyFont="1" applyFill="1" applyBorder="1" applyAlignment="1" applyProtection="1">
      <alignment horizontal="center" vertical="center" wrapText="1"/>
      <protection/>
    </xf>
    <xf numFmtId="2" fontId="19" fillId="2" borderId="3" xfId="29" applyNumberFormat="1" applyFont="1" applyFill="1" applyBorder="1" applyAlignment="1" applyProtection="1">
      <alignment horizontal="center" vertical="center" wrapText="1"/>
      <protection/>
    </xf>
    <xf numFmtId="3" fontId="38" fillId="0" borderId="0" xfId="29" applyNumberFormat="1" applyFont="1" applyFill="1" applyAlignment="1" applyProtection="1">
      <alignment horizontal="center" vertical="center" wrapText="1"/>
      <protection/>
    </xf>
    <xf numFmtId="3" fontId="27" fillId="0" borderId="0" xfId="29" applyNumberFormat="1" applyFont="1" applyFill="1" applyBorder="1" applyAlignment="1" applyProtection="1">
      <alignment horizontal="left" wrapText="1"/>
      <protection/>
    </xf>
    <xf numFmtId="3" fontId="23" fillId="0" borderId="6" xfId="29" applyNumberFormat="1" applyFont="1" applyFill="1" applyBorder="1" applyAlignment="1" applyProtection="1">
      <alignment horizontal="center" vertical="center" wrapText="1"/>
      <protection/>
    </xf>
    <xf numFmtId="3" fontId="24" fillId="0" borderId="7" xfId="29" applyNumberFormat="1" applyFont="1" applyFill="1" applyBorder="1" applyAlignment="1" applyProtection="1">
      <alignment horizontal="center" vertical="center" wrapText="1"/>
      <protection/>
    </xf>
    <xf numFmtId="3" fontId="37" fillId="0" borderId="2" xfId="29" applyNumberFormat="1" applyFont="1" applyFill="1" applyBorder="1" applyAlignment="1" applyProtection="1">
      <alignment horizontal="center" vertical="center" wrapText="1"/>
      <protection/>
    </xf>
    <xf numFmtId="3" fontId="37" fillId="0" borderId="3" xfId="29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Normal_Total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'3.3.1.9.3'!#REF!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'3.3.1.9.3'!#REF!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ПРЕМИЕН ПРИХОД ЗА ПЪРВО ТРИМЕСЕЧИЕ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5"/>
          <c:y val="0.2805"/>
          <c:w val="0.34825"/>
          <c:h val="0.519"/>
        </c:manualLayout>
      </c:layout>
      <c:pie3DChart>
        <c:varyColors val="1"/>
        <c:ser>
          <c:idx val="0"/>
          <c:order val="0"/>
          <c:tx>
            <c:strRef>
              <c:f>'3.3.1.9.3'!$A$1:$U$1</c:f>
              <c:strCache>
                <c:ptCount val="1"/>
                <c:pt idx="0">
                  <c:v>ПРЕМИЕН ПРИХОД ПО ЗАСТРАХОВАТЕЛИ ЗА първо тримесечие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'3.3.1.9.3'!$B$37:$K$37</c:f>
              <c:strCache/>
            </c:strRef>
          </c:cat>
          <c:val>
            <c:numRef>
              <c:f>'3.3.1.9.3'!$B$38:$K$38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'3.4.1.9.3'!#REF!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'3.4.1.9.3'!#REF!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ИЗПЛАТЕНИ ОБЕЗЩЕТЕНИЯ ЗА ПЪРВО ТРИМЕСЕЧИЕ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0375"/>
          <c:w val="0.481"/>
          <c:h val="0.58775"/>
        </c:manualLayout>
      </c:layout>
      <c:pie3DChart>
        <c:varyColors val="1"/>
        <c:ser>
          <c:idx val="0"/>
          <c:order val="0"/>
          <c:tx>
            <c:strRef>
              <c:f>'3.4.1.9.3'!$A$1:$U$1</c:f>
              <c:strCache>
                <c:ptCount val="1"/>
                <c:pt idx="0">
                  <c:v>ИЗПЛАТЕНИ ОБЕЗЩЕТЕНИЯ ПО ЗАСТРАХОВАТЕЛИ ЗА първо тримесечие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'3.4.1.9.3'!$B$34:$K$34</c:f>
              <c:strCache/>
            </c:strRef>
          </c:cat>
          <c:val>
            <c:numRef>
              <c:f>'3.4.1.9.3'!$B$35:$K$35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11</xdr:col>
      <xdr:colOff>714375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0401300"/>
        <a:ext cx="1292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21</xdr:col>
      <xdr:colOff>0</xdr:colOff>
      <xdr:row>58</xdr:row>
      <xdr:rowOff>19050</xdr:rowOff>
    </xdr:to>
    <xdr:graphicFrame>
      <xdr:nvGraphicFramePr>
        <xdr:cNvPr id="2" name="Chart 5"/>
        <xdr:cNvGraphicFramePr/>
      </xdr:nvGraphicFramePr>
      <xdr:xfrm>
        <a:off x="28575" y="10401300"/>
        <a:ext cx="2132647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10163175"/>
        <a:ext cx="979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20</xdr:col>
      <xdr:colOff>885825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10553700"/>
        <a:ext cx="207359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2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06_1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."/>
      <sheetName val="B.5"/>
      <sheetName val="В.6"/>
      <sheetName val="В.7"/>
      <sheetName val="B.8"/>
    </sheetNames>
    <sheetDataSet>
      <sheetData sheetId="0">
        <row r="8">
          <cell r="H8">
            <v>174735</v>
          </cell>
          <cell r="U8">
            <v>82119</v>
          </cell>
        </row>
        <row r="9">
          <cell r="H9">
            <v>162200</v>
          </cell>
          <cell r="U9">
            <v>74000</v>
          </cell>
        </row>
        <row r="11">
          <cell r="H11">
            <v>3256506</v>
          </cell>
          <cell r="U11">
            <v>1177880</v>
          </cell>
        </row>
        <row r="14">
          <cell r="H14">
            <v>0</v>
          </cell>
          <cell r="U14">
            <v>0</v>
          </cell>
        </row>
        <row r="15">
          <cell r="H15">
            <v>11154</v>
          </cell>
          <cell r="U15">
            <v>45124</v>
          </cell>
        </row>
        <row r="16">
          <cell r="H16">
            <v>221124</v>
          </cell>
          <cell r="U16">
            <v>21284</v>
          </cell>
        </row>
        <row r="17">
          <cell r="H17">
            <v>24514</v>
          </cell>
          <cell r="U17">
            <v>99742</v>
          </cell>
        </row>
        <row r="18">
          <cell r="H18">
            <v>14033751</v>
          </cell>
          <cell r="U18">
            <v>807251</v>
          </cell>
        </row>
        <row r="21">
          <cell r="H21">
            <v>0</v>
          </cell>
          <cell r="U21">
            <v>0</v>
          </cell>
        </row>
        <row r="22">
          <cell r="H22">
            <v>28632</v>
          </cell>
          <cell r="U22">
            <v>10925</v>
          </cell>
        </row>
        <row r="23">
          <cell r="H23">
            <v>229507</v>
          </cell>
          <cell r="U23">
            <v>25764</v>
          </cell>
        </row>
        <row r="25">
          <cell r="H25">
            <v>83496</v>
          </cell>
          <cell r="U25">
            <v>0</v>
          </cell>
        </row>
        <row r="27">
          <cell r="H27">
            <v>20957</v>
          </cell>
          <cell r="U27">
            <v>617</v>
          </cell>
        </row>
        <row r="28">
          <cell r="H28">
            <v>18084376</v>
          </cell>
          <cell r="U28">
            <v>2270706</v>
          </cell>
        </row>
      </sheetData>
      <sheetData sheetId="6">
        <row r="8">
          <cell r="C8">
            <v>33</v>
          </cell>
        </row>
        <row r="29">
          <cell r="C29">
            <v>29674</v>
          </cell>
        </row>
        <row r="51">
          <cell r="C51">
            <v>23822</v>
          </cell>
        </row>
        <row r="62">
          <cell r="C62">
            <v>5053</v>
          </cell>
        </row>
        <row r="67">
          <cell r="C67">
            <v>0</v>
          </cell>
        </row>
        <row r="68">
          <cell r="C68">
            <v>58582</v>
          </cell>
        </row>
        <row r="81">
          <cell r="C81">
            <v>17802</v>
          </cell>
        </row>
        <row r="106">
          <cell r="C106">
            <v>13754</v>
          </cell>
        </row>
        <row r="111">
          <cell r="C111">
            <v>16252</v>
          </cell>
        </row>
        <row r="135">
          <cell r="C135">
            <v>10774</v>
          </cell>
        </row>
        <row r="137">
          <cell r="C137">
            <v>58582</v>
          </cell>
        </row>
      </sheetData>
      <sheetData sheetId="7">
        <row r="10">
          <cell r="C10">
            <v>18084</v>
          </cell>
        </row>
        <row r="11">
          <cell r="C11">
            <v>-9993</v>
          </cell>
        </row>
        <row r="12">
          <cell r="C12">
            <v>-4135</v>
          </cell>
        </row>
        <row r="14">
          <cell r="C14">
            <v>2645</v>
          </cell>
        </row>
        <row r="15">
          <cell r="C15">
            <v>6601</v>
          </cell>
        </row>
        <row r="20">
          <cell r="C20">
            <v>-2271</v>
          </cell>
        </row>
        <row r="21">
          <cell r="C21">
            <v>1273</v>
          </cell>
        </row>
        <row r="22">
          <cell r="C22">
            <v>-998</v>
          </cell>
        </row>
        <row r="23">
          <cell r="C23">
            <v>9408</v>
          </cell>
        </row>
        <row r="24">
          <cell r="C24">
            <v>-8112</v>
          </cell>
        </row>
        <row r="25">
          <cell r="C25">
            <v>298</v>
          </cell>
        </row>
        <row r="29">
          <cell r="C29">
            <v>0</v>
          </cell>
        </row>
        <row r="32">
          <cell r="C32">
            <v>-6822</v>
          </cell>
        </row>
        <row r="34">
          <cell r="C34">
            <v>-1272</v>
          </cell>
        </row>
        <row r="35">
          <cell r="C35">
            <v>1743</v>
          </cell>
        </row>
        <row r="36">
          <cell r="C36">
            <v>-6351</v>
          </cell>
        </row>
        <row r="37">
          <cell r="C37">
            <v>-242</v>
          </cell>
        </row>
        <row r="39">
          <cell r="C39">
            <v>306</v>
          </cell>
        </row>
        <row r="94">
          <cell r="C94">
            <v>306</v>
          </cell>
        </row>
        <row r="95">
          <cell r="C95">
            <v>0</v>
          </cell>
        </row>
        <row r="102">
          <cell r="C102">
            <v>21</v>
          </cell>
        </row>
        <row r="103">
          <cell r="C103">
            <v>21</v>
          </cell>
        </row>
        <row r="105">
          <cell r="C105">
            <v>109</v>
          </cell>
        </row>
        <row r="106">
          <cell r="C106">
            <v>130</v>
          </cell>
        </row>
        <row r="109">
          <cell r="C109">
            <v>-17</v>
          </cell>
        </row>
        <row r="111">
          <cell r="C111">
            <v>-39</v>
          </cell>
        </row>
        <row r="112">
          <cell r="C112">
            <v>-56</v>
          </cell>
        </row>
        <row r="114">
          <cell r="C114">
            <v>119</v>
          </cell>
        </row>
        <row r="115">
          <cell r="C115">
            <v>-18</v>
          </cell>
        </row>
        <row r="116">
          <cell r="C116">
            <v>481</v>
          </cell>
        </row>
        <row r="119">
          <cell r="C119">
            <v>0</v>
          </cell>
        </row>
        <row r="120">
          <cell r="C120">
            <v>-95</v>
          </cell>
        </row>
        <row r="121">
          <cell r="C121">
            <v>386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 "/>
      <sheetName val="В.5 "/>
      <sheetName val="В.6 "/>
      <sheetName val="В.7"/>
      <sheetName val="В.8"/>
    </sheetNames>
    <sheetDataSet>
      <sheetData sheetId="0">
        <row r="8">
          <cell r="H8">
            <v>31437.94</v>
          </cell>
          <cell r="U8">
            <v>11338.24</v>
          </cell>
          <cell r="X8">
            <v>0</v>
          </cell>
        </row>
        <row r="9">
          <cell r="H9">
            <v>0</v>
          </cell>
          <cell r="U9">
            <v>0</v>
          </cell>
          <cell r="X9">
            <v>0</v>
          </cell>
        </row>
        <row r="10">
          <cell r="H10">
            <v>0</v>
          </cell>
          <cell r="U10">
            <v>0</v>
          </cell>
          <cell r="X10">
            <v>0</v>
          </cell>
        </row>
        <row r="11">
          <cell r="H11">
            <v>381296.36</v>
          </cell>
          <cell r="U11">
            <v>189648.61</v>
          </cell>
          <cell r="X11">
            <v>7428.83</v>
          </cell>
        </row>
        <row r="12">
          <cell r="H12">
            <v>0</v>
          </cell>
          <cell r="U12">
            <v>0</v>
          </cell>
          <cell r="X12">
            <v>0</v>
          </cell>
        </row>
        <row r="13">
          <cell r="H13">
            <v>0</v>
          </cell>
          <cell r="U13">
            <v>0</v>
          </cell>
          <cell r="X13">
            <v>0</v>
          </cell>
        </row>
        <row r="14">
          <cell r="H14">
            <v>0</v>
          </cell>
          <cell r="U14">
            <v>0</v>
          </cell>
          <cell r="X14">
            <v>0</v>
          </cell>
        </row>
        <row r="15">
          <cell r="H15">
            <v>111.92</v>
          </cell>
          <cell r="U15">
            <v>0</v>
          </cell>
          <cell r="X15">
            <v>0</v>
          </cell>
        </row>
        <row r="16">
          <cell r="H16">
            <v>74207.97</v>
          </cell>
          <cell r="U16">
            <v>801731.27</v>
          </cell>
          <cell r="X16">
            <v>0</v>
          </cell>
        </row>
        <row r="17">
          <cell r="H17">
            <v>182799.6</v>
          </cell>
          <cell r="U17">
            <v>0</v>
          </cell>
          <cell r="X17">
            <v>0</v>
          </cell>
        </row>
        <row r="18">
          <cell r="H18">
            <v>8826.55</v>
          </cell>
          <cell r="U18">
            <v>81425.85</v>
          </cell>
          <cell r="X18">
            <v>0</v>
          </cell>
        </row>
        <row r="19">
          <cell r="H19">
            <v>0</v>
          </cell>
          <cell r="U19">
            <v>0</v>
          </cell>
          <cell r="X19">
            <v>0</v>
          </cell>
        </row>
        <row r="20">
          <cell r="H20">
            <v>0</v>
          </cell>
          <cell r="U20">
            <v>0</v>
          </cell>
          <cell r="X20">
            <v>0</v>
          </cell>
        </row>
        <row r="21">
          <cell r="H21">
            <v>0</v>
          </cell>
          <cell r="U21">
            <v>0</v>
          </cell>
          <cell r="X21">
            <v>0</v>
          </cell>
        </row>
        <row r="22">
          <cell r="H22">
            <v>5282.08</v>
          </cell>
          <cell r="U22">
            <v>4794.89</v>
          </cell>
          <cell r="X22">
            <v>0</v>
          </cell>
        </row>
        <row r="23">
          <cell r="H23">
            <v>0</v>
          </cell>
          <cell r="U23">
            <v>0</v>
          </cell>
          <cell r="X23">
            <v>0</v>
          </cell>
        </row>
        <row r="24">
          <cell r="H24">
            <v>0</v>
          </cell>
          <cell r="U24">
            <v>0</v>
          </cell>
          <cell r="X24">
            <v>0</v>
          </cell>
        </row>
        <row r="25">
          <cell r="H25">
            <v>0</v>
          </cell>
          <cell r="U25">
            <v>0</v>
          </cell>
          <cell r="X25">
            <v>0</v>
          </cell>
        </row>
        <row r="26">
          <cell r="H26">
            <v>0</v>
          </cell>
          <cell r="U26">
            <v>0</v>
          </cell>
          <cell r="X26">
            <v>0</v>
          </cell>
        </row>
        <row r="27">
          <cell r="H27">
            <v>0</v>
          </cell>
          <cell r="U27">
            <v>0</v>
          </cell>
          <cell r="X27">
            <v>0</v>
          </cell>
        </row>
        <row r="28">
          <cell r="H28">
            <v>683962.4199999999</v>
          </cell>
          <cell r="U28">
            <v>1088938.8599999999</v>
          </cell>
          <cell r="X28">
            <v>7428.83</v>
          </cell>
        </row>
      </sheetData>
      <sheetData sheetId="6">
        <row r="8">
          <cell r="C8">
            <v>309</v>
          </cell>
        </row>
        <row r="29">
          <cell r="C29">
            <v>61234</v>
          </cell>
        </row>
        <row r="51">
          <cell r="C51">
            <v>4472</v>
          </cell>
        </row>
        <row r="62">
          <cell r="C62">
            <v>3097</v>
          </cell>
        </row>
        <row r="67">
          <cell r="C67">
            <v>456</v>
          </cell>
        </row>
        <row r="68">
          <cell r="C68">
            <v>69568</v>
          </cell>
        </row>
        <row r="81">
          <cell r="C81">
            <v>35262</v>
          </cell>
        </row>
        <row r="106">
          <cell r="C106">
            <v>4818</v>
          </cell>
        </row>
        <row r="135">
          <cell r="C135">
            <v>28847</v>
          </cell>
        </row>
        <row r="136">
          <cell r="C136">
            <v>641</v>
          </cell>
        </row>
        <row r="137">
          <cell r="C137">
            <v>69568</v>
          </cell>
        </row>
      </sheetData>
      <sheetData sheetId="7">
        <row r="10">
          <cell r="C10">
            <v>683</v>
          </cell>
        </row>
        <row r="12">
          <cell r="C12">
            <v>6486</v>
          </cell>
        </row>
        <row r="14">
          <cell r="C14">
            <v>-2186</v>
          </cell>
        </row>
        <row r="15">
          <cell r="C15">
            <v>4983</v>
          </cell>
        </row>
        <row r="16">
          <cell r="C16">
            <v>25</v>
          </cell>
        </row>
        <row r="20">
          <cell r="C20">
            <v>-1081</v>
          </cell>
        </row>
        <row r="22">
          <cell r="C22">
            <v>-1081</v>
          </cell>
        </row>
        <row r="23">
          <cell r="C23">
            <v>350</v>
          </cell>
        </row>
        <row r="25">
          <cell r="C25">
            <v>-731</v>
          </cell>
        </row>
        <row r="29">
          <cell r="C29">
            <v>0</v>
          </cell>
        </row>
        <row r="32">
          <cell r="C32">
            <v>-84</v>
          </cell>
        </row>
        <row r="34">
          <cell r="C34">
            <v>-1178</v>
          </cell>
        </row>
        <row r="36">
          <cell r="C36">
            <v>-1262</v>
          </cell>
        </row>
        <row r="37">
          <cell r="C37">
            <v>-12</v>
          </cell>
        </row>
        <row r="39">
          <cell r="C39">
            <v>3003</v>
          </cell>
        </row>
        <row r="94">
          <cell r="C94">
            <v>3003</v>
          </cell>
        </row>
        <row r="95">
          <cell r="C95">
            <v>0</v>
          </cell>
        </row>
        <row r="97">
          <cell r="C97">
            <v>5</v>
          </cell>
        </row>
        <row r="98">
          <cell r="C98">
            <v>5</v>
          </cell>
        </row>
        <row r="101">
          <cell r="C101">
            <v>21</v>
          </cell>
        </row>
        <row r="102">
          <cell r="C102">
            <v>736</v>
          </cell>
        </row>
        <row r="103">
          <cell r="C103">
            <v>757</v>
          </cell>
        </row>
        <row r="104">
          <cell r="C104">
            <v>37</v>
          </cell>
        </row>
        <row r="105">
          <cell r="C105">
            <v>14</v>
          </cell>
        </row>
        <row r="106">
          <cell r="C106">
            <v>813</v>
          </cell>
        </row>
        <row r="109">
          <cell r="C109">
            <v>-1</v>
          </cell>
        </row>
        <row r="110">
          <cell r="C110">
            <v>-362</v>
          </cell>
        </row>
        <row r="111">
          <cell r="C111">
            <v>0</v>
          </cell>
        </row>
        <row r="112">
          <cell r="C112">
            <v>-363</v>
          </cell>
        </row>
        <row r="113">
          <cell r="C113">
            <v>-25</v>
          </cell>
        </row>
        <row r="114">
          <cell r="C114">
            <v>14</v>
          </cell>
        </row>
        <row r="115">
          <cell r="C115">
            <v>-11</v>
          </cell>
        </row>
        <row r="116">
          <cell r="C116">
            <v>3431</v>
          </cell>
        </row>
        <row r="119">
          <cell r="C119">
            <v>0</v>
          </cell>
        </row>
        <row r="120">
          <cell r="C120">
            <v>-515</v>
          </cell>
        </row>
        <row r="121">
          <cell r="C121">
            <v>2916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 (2)"/>
      <sheetName val="B.5"/>
      <sheetName val="В.6"/>
      <sheetName val="В.7"/>
      <sheetName val="B.8"/>
    </sheetNames>
    <sheetDataSet>
      <sheetData sheetId="0">
        <row r="8">
          <cell r="H8">
            <v>162996.83</v>
          </cell>
          <cell r="U8">
            <v>17281.82</v>
          </cell>
        </row>
        <row r="9">
          <cell r="H9">
            <v>75484.17</v>
          </cell>
          <cell r="U9">
            <v>6000</v>
          </cell>
        </row>
        <row r="10">
          <cell r="H10">
            <v>4092.26</v>
          </cell>
          <cell r="U10">
            <v>1210</v>
          </cell>
        </row>
        <row r="11">
          <cell r="H11">
            <v>3243379.82</v>
          </cell>
          <cell r="U11">
            <v>2200669.25</v>
          </cell>
        </row>
        <row r="14">
          <cell r="H14">
            <v>265921.83</v>
          </cell>
          <cell r="U14">
            <v>6720.26</v>
          </cell>
        </row>
        <row r="15">
          <cell r="H15">
            <v>187824.66</v>
          </cell>
          <cell r="U15">
            <v>40007.01</v>
          </cell>
        </row>
        <row r="16">
          <cell r="H16">
            <v>561657.04</v>
          </cell>
          <cell r="U16">
            <v>149144.46</v>
          </cell>
        </row>
        <row r="17">
          <cell r="H17">
            <v>203190.69</v>
          </cell>
          <cell r="U17">
            <v>24269.94</v>
          </cell>
        </row>
        <row r="18">
          <cell r="H18">
            <v>4869257.63</v>
          </cell>
          <cell r="U18">
            <v>1293416.87</v>
          </cell>
        </row>
        <row r="19">
          <cell r="H19">
            <v>792215.32</v>
          </cell>
          <cell r="U19">
            <v>529862.96</v>
          </cell>
        </row>
        <row r="22">
          <cell r="H22">
            <v>159982.37</v>
          </cell>
          <cell r="U22">
            <v>28793.03</v>
          </cell>
        </row>
        <row r="23">
          <cell r="H23">
            <v>173400.48</v>
          </cell>
          <cell r="U23">
            <v>64280</v>
          </cell>
        </row>
        <row r="24">
          <cell r="H24">
            <v>7777.5</v>
          </cell>
        </row>
        <row r="25">
          <cell r="H25">
            <v>239218.21</v>
          </cell>
          <cell r="U25">
            <v>34231</v>
          </cell>
        </row>
        <row r="27">
          <cell r="H27">
            <v>230907.21</v>
          </cell>
          <cell r="U27">
            <v>92435.46</v>
          </cell>
        </row>
        <row r="28">
          <cell r="H28">
            <v>10309606.530000001</v>
          </cell>
          <cell r="U28">
            <v>3952459.1</v>
          </cell>
        </row>
      </sheetData>
      <sheetData sheetId="6">
        <row r="8">
          <cell r="C8">
            <v>2</v>
          </cell>
        </row>
        <row r="29">
          <cell r="C29">
            <v>9833</v>
          </cell>
        </row>
        <row r="51">
          <cell r="C51">
            <v>16059</v>
          </cell>
        </row>
        <row r="62">
          <cell r="C62">
            <v>5031</v>
          </cell>
        </row>
        <row r="67">
          <cell r="C67">
            <v>0</v>
          </cell>
        </row>
        <row r="68">
          <cell r="C68">
            <v>30925</v>
          </cell>
        </row>
        <row r="81">
          <cell r="C81">
            <v>7453</v>
          </cell>
        </row>
        <row r="106">
          <cell r="C106">
            <v>8249</v>
          </cell>
        </row>
        <row r="135">
          <cell r="C135">
            <v>15223</v>
          </cell>
        </row>
        <row r="137">
          <cell r="C137">
            <v>30925</v>
          </cell>
        </row>
      </sheetData>
      <sheetData sheetId="7">
        <row r="10">
          <cell r="C10">
            <v>10310</v>
          </cell>
        </row>
        <row r="11">
          <cell r="C11">
            <v>-2411</v>
          </cell>
        </row>
        <row r="12">
          <cell r="C12">
            <v>-713</v>
          </cell>
        </row>
        <row r="14">
          <cell r="C14">
            <v>-164</v>
          </cell>
        </row>
        <row r="15">
          <cell r="C15">
            <v>7022</v>
          </cell>
        </row>
        <row r="16">
          <cell r="C16">
            <v>17</v>
          </cell>
        </row>
        <row r="17">
          <cell r="C17">
            <v>557</v>
          </cell>
        </row>
        <row r="20">
          <cell r="C20">
            <v>-3953</v>
          </cell>
        </row>
        <row r="21">
          <cell r="C21">
            <v>1401</v>
          </cell>
        </row>
        <row r="22">
          <cell r="C22">
            <v>-2552</v>
          </cell>
        </row>
        <row r="23">
          <cell r="C23">
            <v>-156</v>
          </cell>
        </row>
        <row r="24">
          <cell r="C24">
            <v>172</v>
          </cell>
        </row>
        <row r="25">
          <cell r="C25">
            <v>-2536</v>
          </cell>
        </row>
        <row r="29">
          <cell r="C29">
            <v>0</v>
          </cell>
        </row>
        <row r="32">
          <cell r="C32">
            <v>-1313</v>
          </cell>
        </row>
        <row r="34">
          <cell r="C34">
            <v>-3037</v>
          </cell>
        </row>
        <row r="35">
          <cell r="C35">
            <v>755</v>
          </cell>
        </row>
        <row r="36">
          <cell r="C36">
            <v>-3595</v>
          </cell>
        </row>
        <row r="37">
          <cell r="C37">
            <v>-1244</v>
          </cell>
        </row>
        <row r="39">
          <cell r="C39">
            <v>221</v>
          </cell>
        </row>
        <row r="94">
          <cell r="C94">
            <v>221</v>
          </cell>
        </row>
        <row r="95">
          <cell r="C95">
            <v>0</v>
          </cell>
        </row>
        <row r="101">
          <cell r="C101">
            <v>3</v>
          </cell>
        </row>
        <row r="102">
          <cell r="C102">
            <v>17</v>
          </cell>
        </row>
        <row r="103">
          <cell r="C103">
            <v>20</v>
          </cell>
        </row>
        <row r="105">
          <cell r="C105">
            <v>1</v>
          </cell>
        </row>
        <row r="106">
          <cell r="C106">
            <v>21</v>
          </cell>
        </row>
        <row r="109">
          <cell r="C109">
            <v>-3</v>
          </cell>
        </row>
        <row r="110">
          <cell r="C110">
            <v>-1</v>
          </cell>
        </row>
        <row r="112">
          <cell r="C112">
            <v>-4</v>
          </cell>
        </row>
        <row r="113">
          <cell r="C113">
            <v>-17</v>
          </cell>
        </row>
        <row r="115">
          <cell r="C115">
            <v>-38</v>
          </cell>
        </row>
        <row r="116">
          <cell r="C116">
            <v>183</v>
          </cell>
        </row>
        <row r="117">
          <cell r="C117">
            <v>4</v>
          </cell>
        </row>
        <row r="118">
          <cell r="C118">
            <v>-1</v>
          </cell>
        </row>
        <row r="119">
          <cell r="C119">
            <v>3</v>
          </cell>
        </row>
        <row r="120">
          <cell r="C120">
            <v>-28</v>
          </cell>
        </row>
        <row r="121">
          <cell r="C121">
            <v>158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B.4"/>
      <sheetName val="B.5"/>
      <sheetName val="B.6"/>
      <sheetName val="B.7"/>
      <sheetName val="B.8"/>
    </sheetNames>
    <sheetDataSet>
      <sheetData sheetId="0">
        <row r="8">
          <cell r="H8">
            <v>83580.53</v>
          </cell>
          <cell r="I8">
            <v>0</v>
          </cell>
          <cell r="U8">
            <v>16709</v>
          </cell>
        </row>
        <row r="9">
          <cell r="H9">
            <v>33174.53</v>
          </cell>
          <cell r="I9">
            <v>0</v>
          </cell>
          <cell r="U9">
            <v>0</v>
          </cell>
        </row>
        <row r="10">
          <cell r="H10">
            <v>0</v>
          </cell>
          <cell r="I10">
            <v>0</v>
          </cell>
          <cell r="U10">
            <v>0</v>
          </cell>
        </row>
        <row r="11">
          <cell r="H11">
            <v>2716517.084</v>
          </cell>
          <cell r="I11">
            <v>19876.98</v>
          </cell>
          <cell r="U11">
            <v>1727402.41</v>
          </cell>
        </row>
        <row r="12">
          <cell r="H12">
            <v>0</v>
          </cell>
          <cell r="I12">
            <v>0</v>
          </cell>
          <cell r="U12">
            <v>0</v>
          </cell>
        </row>
        <row r="13">
          <cell r="H13">
            <v>0</v>
          </cell>
          <cell r="I13">
            <v>0</v>
          </cell>
          <cell r="U13">
            <v>0</v>
          </cell>
        </row>
        <row r="14">
          <cell r="H14">
            <v>0</v>
          </cell>
          <cell r="I14">
            <v>0</v>
          </cell>
          <cell r="U14">
            <v>0</v>
          </cell>
        </row>
        <row r="15">
          <cell r="H15">
            <v>108810.02</v>
          </cell>
          <cell r="I15">
            <v>0</v>
          </cell>
          <cell r="U15">
            <v>7427.05</v>
          </cell>
        </row>
        <row r="16">
          <cell r="H16">
            <v>6019009.91</v>
          </cell>
          <cell r="I16">
            <v>39.67</v>
          </cell>
          <cell r="U16">
            <v>1205832.4649999999</v>
          </cell>
        </row>
        <row r="17">
          <cell r="H17">
            <v>5812334.61</v>
          </cell>
          <cell r="I17">
            <v>39.67</v>
          </cell>
          <cell r="U17">
            <v>1040812.465</v>
          </cell>
        </row>
        <row r="18">
          <cell r="H18">
            <v>1733066.65</v>
          </cell>
          <cell r="I18">
            <v>24979.7</v>
          </cell>
          <cell r="U18">
            <v>639549.87</v>
          </cell>
        </row>
        <row r="19">
          <cell r="H19">
            <v>364619</v>
          </cell>
          <cell r="I19">
            <v>1142.45</v>
          </cell>
          <cell r="U19">
            <v>165392</v>
          </cell>
        </row>
        <row r="20">
          <cell r="H20">
            <v>0</v>
          </cell>
          <cell r="I20">
            <v>0</v>
          </cell>
          <cell r="U20">
            <v>0</v>
          </cell>
        </row>
        <row r="21">
          <cell r="H21">
            <v>1347</v>
          </cell>
          <cell r="I21">
            <v>0</v>
          </cell>
          <cell r="U21">
            <v>0</v>
          </cell>
        </row>
        <row r="22">
          <cell r="H22">
            <v>425926.5</v>
          </cell>
          <cell r="I22">
            <v>140</v>
          </cell>
          <cell r="U22">
            <v>9027</v>
          </cell>
        </row>
        <row r="23">
          <cell r="H23">
            <v>0</v>
          </cell>
          <cell r="I23">
            <v>0</v>
          </cell>
          <cell r="U23">
            <v>0</v>
          </cell>
        </row>
        <row r="24">
          <cell r="H24">
            <v>13775</v>
          </cell>
          <cell r="I24">
            <v>0</v>
          </cell>
          <cell r="U24">
            <v>0</v>
          </cell>
        </row>
        <row r="25">
          <cell r="H25">
            <v>0</v>
          </cell>
          <cell r="I25">
            <v>0</v>
          </cell>
          <cell r="U25">
            <v>0</v>
          </cell>
        </row>
        <row r="26">
          <cell r="H26">
            <v>0</v>
          </cell>
          <cell r="I26">
            <v>0</v>
          </cell>
          <cell r="U26">
            <v>0</v>
          </cell>
        </row>
        <row r="27">
          <cell r="H27">
            <v>82572.25</v>
          </cell>
          <cell r="I27">
            <v>487.16</v>
          </cell>
          <cell r="U27">
            <v>18505.33</v>
          </cell>
        </row>
        <row r="28">
          <cell r="H28">
            <v>16996939.553999998</v>
          </cell>
          <cell r="I28">
            <v>45563.18</v>
          </cell>
          <cell r="U28">
            <v>4665265.59</v>
          </cell>
        </row>
      </sheetData>
      <sheetData sheetId="6">
        <row r="8">
          <cell r="C8">
            <v>19</v>
          </cell>
        </row>
        <row r="29">
          <cell r="C29">
            <v>8327</v>
          </cell>
        </row>
        <row r="51">
          <cell r="C51">
            <v>10787</v>
          </cell>
        </row>
        <row r="62">
          <cell r="C62">
            <v>2673</v>
          </cell>
        </row>
        <row r="67">
          <cell r="C67">
            <v>2372</v>
          </cell>
        </row>
        <row r="68">
          <cell r="C68">
            <v>24178</v>
          </cell>
        </row>
        <row r="81">
          <cell r="C81">
            <v>13880</v>
          </cell>
        </row>
        <row r="106">
          <cell r="C106">
            <v>5729</v>
          </cell>
        </row>
        <row r="135">
          <cell r="C135">
            <v>4569</v>
          </cell>
        </row>
        <row r="137">
          <cell r="C137">
            <v>24178</v>
          </cell>
        </row>
        <row r="138">
          <cell r="C138">
            <v>1500</v>
          </cell>
        </row>
      </sheetData>
      <sheetData sheetId="7">
        <row r="10">
          <cell r="C10">
            <v>16951</v>
          </cell>
        </row>
        <row r="11">
          <cell r="C11">
            <v>-11485</v>
          </cell>
        </row>
        <row r="12">
          <cell r="C12">
            <v>-10588</v>
          </cell>
        </row>
        <row r="14">
          <cell r="C14">
            <v>8700</v>
          </cell>
        </row>
        <row r="15">
          <cell r="C15">
            <v>3578</v>
          </cell>
        </row>
        <row r="16">
          <cell r="C16">
            <v>59</v>
          </cell>
        </row>
        <row r="17">
          <cell r="C17">
            <v>286</v>
          </cell>
        </row>
        <row r="20">
          <cell r="C20">
            <v>-4665</v>
          </cell>
        </row>
        <row r="21">
          <cell r="C21">
            <v>1620</v>
          </cell>
        </row>
        <row r="22">
          <cell r="C22">
            <v>-3045</v>
          </cell>
        </row>
        <row r="23">
          <cell r="C23">
            <v>1296</v>
          </cell>
        </row>
        <row r="24">
          <cell r="C24">
            <v>501</v>
          </cell>
        </row>
        <row r="25">
          <cell r="C25">
            <v>-1248</v>
          </cell>
        </row>
        <row r="29">
          <cell r="C29">
            <v>0</v>
          </cell>
        </row>
        <row r="32">
          <cell r="C32">
            <v>-1002</v>
          </cell>
        </row>
        <row r="33">
          <cell r="C33">
            <v>219</v>
          </cell>
        </row>
        <row r="34">
          <cell r="C34">
            <v>-1537</v>
          </cell>
        </row>
        <row r="35">
          <cell r="C35">
            <v>515</v>
          </cell>
        </row>
        <row r="36">
          <cell r="C36">
            <v>-1805</v>
          </cell>
        </row>
        <row r="37">
          <cell r="C37">
            <v>-350</v>
          </cell>
        </row>
        <row r="38">
          <cell r="C38">
            <v>0</v>
          </cell>
        </row>
        <row r="39">
          <cell r="C39">
            <v>520</v>
          </cell>
        </row>
        <row r="94">
          <cell r="C94">
            <v>520</v>
          </cell>
        </row>
        <row r="95">
          <cell r="C95">
            <v>0</v>
          </cell>
        </row>
        <row r="103">
          <cell r="C103">
            <v>0</v>
          </cell>
        </row>
        <row r="104">
          <cell r="C104">
            <v>54</v>
          </cell>
        </row>
        <row r="105">
          <cell r="C105">
            <v>109</v>
          </cell>
        </row>
        <row r="106">
          <cell r="C106">
            <v>163</v>
          </cell>
        </row>
        <row r="111">
          <cell r="C111">
            <v>-104</v>
          </cell>
        </row>
        <row r="112">
          <cell r="C112">
            <v>-104</v>
          </cell>
        </row>
        <row r="113">
          <cell r="C113">
            <v>-59</v>
          </cell>
        </row>
        <row r="116">
          <cell r="C116">
            <v>520</v>
          </cell>
        </row>
        <row r="119">
          <cell r="C119">
            <v>0</v>
          </cell>
        </row>
        <row r="120">
          <cell r="C120">
            <v>-80</v>
          </cell>
        </row>
        <row r="121">
          <cell r="C121">
            <v>440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  <sheetDataSet>
      <sheetData sheetId="0">
        <row r="8">
          <cell r="H8">
            <v>482900.35000000003</v>
          </cell>
          <cell r="U8">
            <v>65717.44</v>
          </cell>
        </row>
        <row r="9">
          <cell r="H9">
            <v>6768.01</v>
          </cell>
        </row>
        <row r="11">
          <cell r="H11">
            <v>1327505.01</v>
          </cell>
          <cell r="U11">
            <v>703299.68</v>
          </cell>
          <cell r="X11">
            <v>68541.46</v>
          </cell>
        </row>
        <row r="14">
          <cell r="H14">
            <v>11309.92</v>
          </cell>
        </row>
        <row r="15">
          <cell r="H15">
            <v>75187.4</v>
          </cell>
          <cell r="U15">
            <v>166.5</v>
          </cell>
        </row>
        <row r="16">
          <cell r="H16">
            <v>799567.45</v>
          </cell>
          <cell r="U16">
            <v>31771.93</v>
          </cell>
        </row>
        <row r="17">
          <cell r="H17">
            <v>48497.26</v>
          </cell>
          <cell r="U17">
            <v>31364.5</v>
          </cell>
        </row>
        <row r="18">
          <cell r="H18">
            <v>1564902.5</v>
          </cell>
          <cell r="U18">
            <v>138721.09</v>
          </cell>
          <cell r="X18">
            <v>70</v>
          </cell>
        </row>
        <row r="22">
          <cell r="H22">
            <v>279329.48</v>
          </cell>
          <cell r="U22">
            <v>5671</v>
          </cell>
        </row>
        <row r="23">
          <cell r="H23">
            <v>0</v>
          </cell>
        </row>
        <row r="24">
          <cell r="H24">
            <v>3300</v>
          </cell>
        </row>
        <row r="25">
          <cell r="H25">
            <v>21276.92</v>
          </cell>
          <cell r="U25">
            <v>11937.14</v>
          </cell>
          <cell r="X25">
            <v>1364.66</v>
          </cell>
        </row>
        <row r="27">
          <cell r="H27">
            <v>35076.65</v>
          </cell>
          <cell r="U27">
            <v>575.68</v>
          </cell>
        </row>
        <row r="28">
          <cell r="H28">
            <v>4648852.9399999995</v>
          </cell>
          <cell r="U28">
            <v>989224.9600000002</v>
          </cell>
          <cell r="X28">
            <v>69976.12000000001</v>
          </cell>
        </row>
      </sheetData>
      <sheetData sheetId="1">
        <row r="8">
          <cell r="H8">
            <v>1796</v>
          </cell>
        </row>
        <row r="11">
          <cell r="H11">
            <v>5591</v>
          </cell>
        </row>
        <row r="15">
          <cell r="H15">
            <v>96</v>
          </cell>
        </row>
        <row r="16">
          <cell r="H16">
            <v>720</v>
          </cell>
        </row>
        <row r="17">
          <cell r="H17">
            <v>547</v>
          </cell>
        </row>
        <row r="18">
          <cell r="H18">
            <v>864</v>
          </cell>
        </row>
        <row r="22">
          <cell r="H22">
            <v>232</v>
          </cell>
        </row>
        <row r="27">
          <cell r="H27">
            <v>3643</v>
          </cell>
        </row>
        <row r="28">
          <cell r="H28">
            <v>13489</v>
          </cell>
        </row>
      </sheetData>
      <sheetData sheetId="6">
        <row r="8">
          <cell r="C8">
            <v>62</v>
          </cell>
        </row>
        <row r="29">
          <cell r="C29">
            <v>9115</v>
          </cell>
        </row>
        <row r="51">
          <cell r="C51">
            <v>4153</v>
          </cell>
        </row>
        <row r="62">
          <cell r="C62">
            <v>5042</v>
          </cell>
        </row>
        <row r="67">
          <cell r="C67">
            <v>231</v>
          </cell>
        </row>
        <row r="68">
          <cell r="C68">
            <v>18603</v>
          </cell>
        </row>
        <row r="81">
          <cell r="C81">
            <v>10430</v>
          </cell>
        </row>
        <row r="106">
          <cell r="C106">
            <v>6715</v>
          </cell>
        </row>
        <row r="135">
          <cell r="C135">
            <v>1458</v>
          </cell>
        </row>
        <row r="137">
          <cell r="C137">
            <v>18603</v>
          </cell>
        </row>
      </sheetData>
      <sheetData sheetId="7">
        <row r="10">
          <cell r="C10">
            <v>4649</v>
          </cell>
        </row>
        <row r="11">
          <cell r="C11">
            <v>-568</v>
          </cell>
        </row>
        <row r="12">
          <cell r="C12">
            <v>-2034</v>
          </cell>
        </row>
        <row r="14">
          <cell r="C14">
            <v>196</v>
          </cell>
        </row>
        <row r="15">
          <cell r="C15">
            <v>2243</v>
          </cell>
        </row>
        <row r="17">
          <cell r="C17">
            <v>85</v>
          </cell>
        </row>
        <row r="20">
          <cell r="C20">
            <v>-933</v>
          </cell>
        </row>
        <row r="21">
          <cell r="C21">
            <v>48</v>
          </cell>
        </row>
        <row r="22">
          <cell r="C22">
            <v>-885</v>
          </cell>
        </row>
        <row r="23">
          <cell r="C23">
            <v>709</v>
          </cell>
        </row>
        <row r="24">
          <cell r="C24">
            <v>26</v>
          </cell>
        </row>
        <row r="25">
          <cell r="C25">
            <v>-150</v>
          </cell>
        </row>
        <row r="29">
          <cell r="C29">
            <v>0</v>
          </cell>
        </row>
        <row r="32">
          <cell r="C32">
            <v>-610</v>
          </cell>
        </row>
        <row r="34">
          <cell r="C34">
            <v>-1409</v>
          </cell>
        </row>
        <row r="36">
          <cell r="C36">
            <v>-2019</v>
          </cell>
        </row>
        <row r="37">
          <cell r="C37">
            <v>-135</v>
          </cell>
        </row>
        <row r="39">
          <cell r="C39">
            <v>24</v>
          </cell>
        </row>
        <row r="94">
          <cell r="C94">
            <v>24</v>
          </cell>
        </row>
        <row r="95">
          <cell r="C95">
            <v>0</v>
          </cell>
        </row>
        <row r="102">
          <cell r="C102">
            <v>100</v>
          </cell>
        </row>
        <row r="103">
          <cell r="C103">
            <v>100</v>
          </cell>
        </row>
        <row r="104">
          <cell r="C104">
            <v>1</v>
          </cell>
        </row>
        <row r="106">
          <cell r="C106">
            <v>101</v>
          </cell>
        </row>
        <row r="112">
          <cell r="C112">
            <v>0</v>
          </cell>
        </row>
        <row r="114">
          <cell r="C114">
            <v>13</v>
          </cell>
        </row>
        <row r="115">
          <cell r="C115">
            <v>-6</v>
          </cell>
        </row>
        <row r="116">
          <cell r="C116">
            <v>132</v>
          </cell>
        </row>
        <row r="119">
          <cell r="C119">
            <v>0</v>
          </cell>
        </row>
        <row r="121">
          <cell r="C121">
            <v>132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."/>
      <sheetName val="В.4"/>
      <sheetName val="B.5"/>
      <sheetName val="B.6"/>
      <sheetName val="B.7"/>
      <sheetName val="B.8"/>
    </sheetNames>
    <sheetDataSet>
      <sheetData sheetId="0">
        <row r="8">
          <cell r="H8">
            <v>41196.5</v>
          </cell>
          <cell r="U8">
            <v>560</v>
          </cell>
        </row>
        <row r="11">
          <cell r="H11">
            <v>1015411.92</v>
          </cell>
          <cell r="U11">
            <v>540183.36</v>
          </cell>
          <cell r="X11">
            <v>74516.23</v>
          </cell>
        </row>
        <row r="15">
          <cell r="H15">
            <v>9958.41</v>
          </cell>
          <cell r="U15">
            <v>2893.26</v>
          </cell>
        </row>
        <row r="16">
          <cell r="H16">
            <v>137738.97</v>
          </cell>
          <cell r="U16">
            <v>205875.28</v>
          </cell>
        </row>
        <row r="17">
          <cell r="H17">
            <v>305028.66</v>
          </cell>
          <cell r="U17">
            <v>17605.18</v>
          </cell>
          <cell r="X17">
            <v>1861.84</v>
          </cell>
        </row>
        <row r="18">
          <cell r="H18">
            <v>3906295.84</v>
          </cell>
          <cell r="U18">
            <v>513618.01</v>
          </cell>
          <cell r="X18">
            <v>54945.11</v>
          </cell>
        </row>
        <row r="19">
          <cell r="H19">
            <v>403716.51</v>
          </cell>
          <cell r="U19">
            <v>73150.91</v>
          </cell>
          <cell r="X19">
            <v>10561.48</v>
          </cell>
        </row>
        <row r="22">
          <cell r="H22">
            <v>69507.69</v>
          </cell>
          <cell r="U22">
            <v>5990</v>
          </cell>
        </row>
        <row r="25">
          <cell r="H25">
            <v>136908.1</v>
          </cell>
        </row>
        <row r="27">
          <cell r="H27">
            <v>44641.7</v>
          </cell>
          <cell r="U27">
            <v>2595.79</v>
          </cell>
        </row>
        <row r="28">
          <cell r="H28">
            <v>5666687.79</v>
          </cell>
          <cell r="U28">
            <v>1289320.8800000001</v>
          </cell>
          <cell r="X28">
            <v>131323.18</v>
          </cell>
        </row>
      </sheetData>
      <sheetData sheetId="1">
        <row r="8">
          <cell r="H8">
            <v>0</v>
          </cell>
        </row>
        <row r="11">
          <cell r="H11">
            <v>10361.66</v>
          </cell>
        </row>
        <row r="15">
          <cell r="H15">
            <v>0</v>
          </cell>
        </row>
        <row r="16">
          <cell r="H16">
            <v>1805.073</v>
          </cell>
        </row>
        <row r="17">
          <cell r="H17">
            <v>1612.9669999999999</v>
          </cell>
        </row>
        <row r="18">
          <cell r="H18">
            <v>26589.53</v>
          </cell>
        </row>
        <row r="19">
          <cell r="H19">
            <v>15564.65</v>
          </cell>
        </row>
        <row r="22">
          <cell r="H22">
            <v>40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40409.229999999996</v>
          </cell>
        </row>
      </sheetData>
      <sheetData sheetId="6">
        <row r="8">
          <cell r="C8">
            <v>12</v>
          </cell>
        </row>
        <row r="29">
          <cell r="C29">
            <v>11379</v>
          </cell>
        </row>
        <row r="51">
          <cell r="C51">
            <v>6989</v>
          </cell>
        </row>
        <row r="62">
          <cell r="C62">
            <v>4033</v>
          </cell>
        </row>
        <row r="67">
          <cell r="C67">
            <v>495</v>
          </cell>
        </row>
        <row r="68">
          <cell r="C68">
            <v>22908</v>
          </cell>
        </row>
        <row r="81">
          <cell r="C81">
            <v>9828</v>
          </cell>
        </row>
        <row r="106">
          <cell r="C106">
            <v>7905</v>
          </cell>
        </row>
        <row r="135">
          <cell r="C135">
            <v>5175</v>
          </cell>
        </row>
        <row r="137">
          <cell r="C137">
            <v>22908</v>
          </cell>
        </row>
      </sheetData>
      <sheetData sheetId="7">
        <row r="10">
          <cell r="C10">
            <v>5667</v>
          </cell>
        </row>
        <row r="11">
          <cell r="C11">
            <v>-1046</v>
          </cell>
        </row>
        <row r="12">
          <cell r="C12">
            <v>-510</v>
          </cell>
        </row>
        <row r="14">
          <cell r="C14">
            <v>117</v>
          </cell>
        </row>
        <row r="15">
          <cell r="C15">
            <v>4228</v>
          </cell>
        </row>
        <row r="16">
          <cell r="C16">
            <v>-130</v>
          </cell>
        </row>
        <row r="17">
          <cell r="C17">
            <v>1</v>
          </cell>
        </row>
        <row r="20">
          <cell r="C20">
            <v>-1198</v>
          </cell>
        </row>
        <row r="21">
          <cell r="C21">
            <v>502</v>
          </cell>
        </row>
        <row r="22">
          <cell r="C22">
            <v>-696</v>
          </cell>
        </row>
        <row r="23">
          <cell r="C23">
            <v>-537</v>
          </cell>
        </row>
        <row r="24">
          <cell r="C24">
            <v>131</v>
          </cell>
        </row>
        <row r="25">
          <cell r="C25">
            <v>-1102</v>
          </cell>
        </row>
        <row r="29">
          <cell r="C29">
            <v>0</v>
          </cell>
        </row>
        <row r="32">
          <cell r="C32">
            <v>-1667</v>
          </cell>
        </row>
        <row r="34">
          <cell r="C34">
            <v>-1433</v>
          </cell>
        </row>
        <row r="35">
          <cell r="C35">
            <v>319</v>
          </cell>
        </row>
        <row r="36">
          <cell r="C36">
            <v>-2781</v>
          </cell>
        </row>
        <row r="37">
          <cell r="C37">
            <v>-35</v>
          </cell>
        </row>
        <row r="39">
          <cell r="C39">
            <v>181</v>
          </cell>
        </row>
        <row r="94">
          <cell r="C94">
            <v>181</v>
          </cell>
        </row>
        <row r="95">
          <cell r="C95">
            <v>0</v>
          </cell>
        </row>
        <row r="102">
          <cell r="C102">
            <v>116</v>
          </cell>
        </row>
        <row r="103">
          <cell r="C103">
            <v>116</v>
          </cell>
        </row>
        <row r="105">
          <cell r="C105">
            <v>7</v>
          </cell>
        </row>
        <row r="106">
          <cell r="C106">
            <v>123</v>
          </cell>
        </row>
        <row r="109">
          <cell r="C109">
            <v>-27</v>
          </cell>
        </row>
        <row r="110">
          <cell r="C110">
            <v>-239</v>
          </cell>
        </row>
        <row r="112">
          <cell r="C112">
            <v>-266</v>
          </cell>
        </row>
        <row r="113">
          <cell r="C113">
            <v>130</v>
          </cell>
        </row>
        <row r="114">
          <cell r="C114">
            <v>22</v>
          </cell>
        </row>
        <row r="115">
          <cell r="C115">
            <v>-36</v>
          </cell>
        </row>
        <row r="116">
          <cell r="C116">
            <v>154</v>
          </cell>
        </row>
        <row r="119">
          <cell r="C119">
            <v>0</v>
          </cell>
        </row>
        <row r="120">
          <cell r="C120">
            <v>-23</v>
          </cell>
        </row>
        <row r="121">
          <cell r="C121">
            <v>131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  <sheetDataSet>
      <sheetData sheetId="0">
        <row r="8">
          <cell r="H8">
            <v>390892</v>
          </cell>
          <cell r="U8">
            <v>27606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704992</v>
          </cell>
          <cell r="U15">
            <v>22294</v>
          </cell>
        </row>
        <row r="16">
          <cell r="H16">
            <v>2531252</v>
          </cell>
          <cell r="U16">
            <v>1195107</v>
          </cell>
        </row>
        <row r="17">
          <cell r="H17">
            <v>259483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167032</v>
          </cell>
        </row>
        <row r="23">
          <cell r="H23">
            <v>106440</v>
          </cell>
        </row>
        <row r="24">
          <cell r="H24">
            <v>0</v>
          </cell>
        </row>
        <row r="25">
          <cell r="H25">
            <v>284078</v>
          </cell>
          <cell r="U25">
            <v>96482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4444169</v>
          </cell>
          <cell r="U28">
            <v>1341489</v>
          </cell>
        </row>
      </sheetData>
      <sheetData sheetId="1">
        <row r="15">
          <cell r="H15">
            <v>168</v>
          </cell>
        </row>
        <row r="16">
          <cell r="H16">
            <v>161065</v>
          </cell>
        </row>
        <row r="28">
          <cell r="H28">
            <v>161233</v>
          </cell>
        </row>
      </sheetData>
      <sheetData sheetId="6">
        <row r="8">
          <cell r="C8">
            <v>74</v>
          </cell>
        </row>
        <row r="29">
          <cell r="C29">
            <v>8458</v>
          </cell>
        </row>
        <row r="51">
          <cell r="C51">
            <v>5277</v>
          </cell>
        </row>
        <row r="62">
          <cell r="C62">
            <v>978</v>
          </cell>
        </row>
        <row r="67">
          <cell r="C67">
            <v>460</v>
          </cell>
        </row>
        <row r="68">
          <cell r="C68">
            <v>15247</v>
          </cell>
        </row>
        <row r="69">
          <cell r="C69">
            <v>32</v>
          </cell>
        </row>
        <row r="81">
          <cell r="C81">
            <v>7254</v>
          </cell>
        </row>
        <row r="106">
          <cell r="C106">
            <v>2095</v>
          </cell>
        </row>
        <row r="135">
          <cell r="C135">
            <v>4798</v>
          </cell>
        </row>
        <row r="136">
          <cell r="C136">
            <v>1100</v>
          </cell>
        </row>
        <row r="137">
          <cell r="C137">
            <v>15247</v>
          </cell>
        </row>
        <row r="138">
          <cell r="C138">
            <v>32</v>
          </cell>
        </row>
      </sheetData>
      <sheetData sheetId="7">
        <row r="10">
          <cell r="C10">
            <v>4444</v>
          </cell>
        </row>
        <row r="11">
          <cell r="C11">
            <v>-3296</v>
          </cell>
        </row>
        <row r="12">
          <cell r="C12">
            <v>-1116</v>
          </cell>
        </row>
        <row r="14">
          <cell r="C14">
            <v>667</v>
          </cell>
        </row>
        <row r="15">
          <cell r="C15">
            <v>699</v>
          </cell>
        </row>
        <row r="16">
          <cell r="C16">
            <v>47</v>
          </cell>
        </row>
        <row r="17">
          <cell r="C17">
            <v>20</v>
          </cell>
        </row>
        <row r="20">
          <cell r="C20">
            <v>-1503</v>
          </cell>
        </row>
        <row r="21">
          <cell r="C21">
            <v>1431</v>
          </cell>
        </row>
        <row r="22">
          <cell r="C22">
            <v>-72</v>
          </cell>
        </row>
        <row r="23">
          <cell r="C23">
            <v>1246</v>
          </cell>
        </row>
        <row r="24">
          <cell r="C24">
            <v>-1265</v>
          </cell>
        </row>
        <row r="25">
          <cell r="C25">
            <v>-91</v>
          </cell>
        </row>
        <row r="29">
          <cell r="C29">
            <v>0</v>
          </cell>
        </row>
        <row r="32">
          <cell r="C32">
            <v>-282</v>
          </cell>
        </row>
        <row r="33">
          <cell r="C33">
            <v>-259</v>
          </cell>
        </row>
        <row r="34">
          <cell r="C34">
            <v>-294</v>
          </cell>
        </row>
        <row r="35">
          <cell r="C35">
            <v>872</v>
          </cell>
        </row>
        <row r="36">
          <cell r="C36">
            <v>37</v>
          </cell>
        </row>
        <row r="37">
          <cell r="C37">
            <v>0</v>
          </cell>
        </row>
        <row r="39">
          <cell r="C39">
            <v>712</v>
          </cell>
        </row>
        <row r="94">
          <cell r="C94">
            <v>712</v>
          </cell>
        </row>
        <row r="95">
          <cell r="C95">
            <v>0</v>
          </cell>
        </row>
        <row r="102">
          <cell r="C102">
            <v>68</v>
          </cell>
        </row>
        <row r="103">
          <cell r="C103">
            <v>68</v>
          </cell>
        </row>
        <row r="106">
          <cell r="C106">
            <v>68</v>
          </cell>
        </row>
        <row r="109">
          <cell r="C109">
            <v>0</v>
          </cell>
        </row>
        <row r="112">
          <cell r="C112">
            <v>0</v>
          </cell>
        </row>
        <row r="113">
          <cell r="C113">
            <v>-47</v>
          </cell>
        </row>
        <row r="114">
          <cell r="C114">
            <v>1</v>
          </cell>
        </row>
        <row r="115">
          <cell r="C115">
            <v>-75</v>
          </cell>
        </row>
        <row r="116">
          <cell r="C116">
            <v>659</v>
          </cell>
        </row>
        <row r="119">
          <cell r="C119">
            <v>0</v>
          </cell>
        </row>
        <row r="120">
          <cell r="C120">
            <v>-101</v>
          </cell>
        </row>
        <row r="121">
          <cell r="C121">
            <v>558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  <sheetDataSet>
      <sheetData sheetId="0">
        <row r="8">
          <cell r="H8">
            <v>54057</v>
          </cell>
          <cell r="U8">
            <v>19558</v>
          </cell>
        </row>
        <row r="11">
          <cell r="H11">
            <v>1034575</v>
          </cell>
          <cell r="U11">
            <v>417103</v>
          </cell>
        </row>
        <row r="16">
          <cell r="H16">
            <v>255929</v>
          </cell>
          <cell r="U16">
            <v>22538</v>
          </cell>
        </row>
        <row r="17">
          <cell r="H17">
            <v>44446</v>
          </cell>
          <cell r="U17">
            <v>3370</v>
          </cell>
        </row>
        <row r="18">
          <cell r="H18">
            <v>631796</v>
          </cell>
          <cell r="U18">
            <v>64447</v>
          </cell>
        </row>
        <row r="22">
          <cell r="H22">
            <v>7967</v>
          </cell>
        </row>
        <row r="27">
          <cell r="H27">
            <v>40122</v>
          </cell>
          <cell r="U27">
            <v>931</v>
          </cell>
        </row>
        <row r="28">
          <cell r="H28">
            <v>2068892</v>
          </cell>
          <cell r="U28">
            <v>527947</v>
          </cell>
        </row>
      </sheetData>
      <sheetData sheetId="1">
        <row r="8">
          <cell r="H8">
            <v>515</v>
          </cell>
        </row>
        <row r="11">
          <cell r="H11">
            <v>6479</v>
          </cell>
        </row>
        <row r="16">
          <cell r="H16">
            <v>1280</v>
          </cell>
        </row>
        <row r="17">
          <cell r="H17">
            <v>45</v>
          </cell>
        </row>
        <row r="28">
          <cell r="H28">
            <v>8319</v>
          </cell>
        </row>
      </sheetData>
      <sheetData sheetId="6">
        <row r="8">
          <cell r="C8">
            <v>23</v>
          </cell>
        </row>
        <row r="29">
          <cell r="C29">
            <v>7815</v>
          </cell>
        </row>
        <row r="51">
          <cell r="C51">
            <v>4004</v>
          </cell>
        </row>
        <row r="62">
          <cell r="C62">
            <v>1210</v>
          </cell>
        </row>
        <row r="67">
          <cell r="C67">
            <v>16</v>
          </cell>
        </row>
        <row r="68">
          <cell r="C68">
            <v>13068</v>
          </cell>
        </row>
        <row r="81">
          <cell r="C81">
            <v>7592</v>
          </cell>
        </row>
        <row r="106">
          <cell r="C106">
            <v>3702</v>
          </cell>
        </row>
        <row r="135">
          <cell r="C135">
            <v>1774</v>
          </cell>
        </row>
        <row r="137">
          <cell r="C137">
            <v>13068</v>
          </cell>
        </row>
      </sheetData>
      <sheetData sheetId="7">
        <row r="10">
          <cell r="C10">
            <v>2069</v>
          </cell>
        </row>
        <row r="12">
          <cell r="C12">
            <v>299</v>
          </cell>
        </row>
        <row r="14">
          <cell r="C14">
            <v>-1</v>
          </cell>
        </row>
        <row r="15">
          <cell r="C15">
            <v>2367</v>
          </cell>
        </row>
        <row r="20">
          <cell r="C20">
            <v>-536</v>
          </cell>
        </row>
        <row r="22">
          <cell r="C22">
            <v>-536</v>
          </cell>
        </row>
        <row r="23">
          <cell r="C23">
            <v>-510</v>
          </cell>
        </row>
        <row r="24">
          <cell r="C24">
            <v>28</v>
          </cell>
        </row>
        <row r="25">
          <cell r="C25">
            <v>-1018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2">
          <cell r="C32">
            <v>-546</v>
          </cell>
        </row>
        <row r="34">
          <cell r="C34">
            <v>-600</v>
          </cell>
        </row>
        <row r="36">
          <cell r="C36">
            <v>-1146</v>
          </cell>
        </row>
        <row r="37">
          <cell r="C37">
            <v>14</v>
          </cell>
        </row>
        <row r="39">
          <cell r="C39">
            <v>217</v>
          </cell>
        </row>
        <row r="94">
          <cell r="C94">
            <v>217</v>
          </cell>
        </row>
        <row r="95">
          <cell r="C95">
            <v>0</v>
          </cell>
        </row>
        <row r="102">
          <cell r="C102">
            <v>67</v>
          </cell>
        </row>
        <row r="103">
          <cell r="C103">
            <v>67</v>
          </cell>
        </row>
        <row r="106">
          <cell r="C106">
            <v>67</v>
          </cell>
        </row>
        <row r="109">
          <cell r="C109">
            <v>-2</v>
          </cell>
        </row>
        <row r="112">
          <cell r="C112">
            <v>-2</v>
          </cell>
        </row>
        <row r="116">
          <cell r="C116">
            <v>282</v>
          </cell>
        </row>
        <row r="119">
          <cell r="C119">
            <v>0</v>
          </cell>
        </row>
        <row r="121">
          <cell r="C121">
            <v>282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"/>
      <sheetName val="В.4"/>
      <sheetName val="B.5"/>
      <sheetName val="B.6"/>
      <sheetName val="B.7"/>
      <sheetName val="B.8"/>
    </sheetNames>
    <sheetDataSet>
      <sheetData sheetId="0">
        <row r="8">
          <cell r="H8">
            <v>47880.68</v>
          </cell>
          <cell r="U8">
            <v>3259.11</v>
          </cell>
        </row>
        <row r="11">
          <cell r="H11">
            <v>177736.17</v>
          </cell>
          <cell r="U11">
            <v>108282.01</v>
          </cell>
          <cell r="X11">
            <v>12600.94</v>
          </cell>
        </row>
        <row r="15">
          <cell r="H15">
            <v>264976.84</v>
          </cell>
          <cell r="U15">
            <v>12118.58</v>
          </cell>
        </row>
        <row r="16">
          <cell r="H16">
            <v>499784.35</v>
          </cell>
          <cell r="U16">
            <v>24440.86</v>
          </cell>
        </row>
        <row r="17">
          <cell r="H17">
            <v>520196.63</v>
          </cell>
          <cell r="U17">
            <v>9349.14</v>
          </cell>
          <cell r="X17">
            <v>2781.82</v>
          </cell>
        </row>
        <row r="18">
          <cell r="H18">
            <v>94865.55</v>
          </cell>
          <cell r="U18">
            <v>29536.52</v>
          </cell>
        </row>
        <row r="22">
          <cell r="H22">
            <v>115048.72</v>
          </cell>
          <cell r="U22">
            <v>440.73</v>
          </cell>
        </row>
        <row r="26">
          <cell r="H26">
            <v>416</v>
          </cell>
        </row>
        <row r="27">
          <cell r="H27">
            <v>25775.37</v>
          </cell>
          <cell r="U27">
            <v>1398.09</v>
          </cell>
        </row>
        <row r="28">
          <cell r="H28">
            <v>1746680.31</v>
          </cell>
          <cell r="U28">
            <v>188825.04</v>
          </cell>
          <cell r="X28">
            <v>15382.76</v>
          </cell>
        </row>
      </sheetData>
      <sheetData sheetId="1">
        <row r="8">
          <cell r="H8">
            <v>20</v>
          </cell>
        </row>
        <row r="11">
          <cell r="H11">
            <v>756</v>
          </cell>
        </row>
        <row r="15">
          <cell r="H15">
            <v>-2256.38</v>
          </cell>
        </row>
        <row r="16">
          <cell r="H16">
            <v>530.36</v>
          </cell>
        </row>
        <row r="17">
          <cell r="H17">
            <v>12066.18</v>
          </cell>
        </row>
        <row r="18">
          <cell r="H18">
            <v>467</v>
          </cell>
        </row>
        <row r="28">
          <cell r="H28">
            <v>11583.16</v>
          </cell>
        </row>
      </sheetData>
      <sheetData sheetId="6">
        <row r="8">
          <cell r="C8">
            <v>3</v>
          </cell>
        </row>
        <row r="29">
          <cell r="C29">
            <v>4360</v>
          </cell>
        </row>
        <row r="51">
          <cell r="C51">
            <v>949</v>
          </cell>
        </row>
        <row r="62">
          <cell r="C62">
            <v>816</v>
          </cell>
        </row>
        <row r="67">
          <cell r="C67">
            <v>137</v>
          </cell>
        </row>
        <row r="68">
          <cell r="C68">
            <v>6265</v>
          </cell>
        </row>
        <row r="81">
          <cell r="C81">
            <v>3081</v>
          </cell>
        </row>
        <row r="106">
          <cell r="C106">
            <v>560</v>
          </cell>
        </row>
        <row r="111">
          <cell r="C111">
            <v>181</v>
          </cell>
        </row>
        <row r="135">
          <cell r="C135">
            <v>2443</v>
          </cell>
        </row>
        <row r="137">
          <cell r="C137">
            <v>6265</v>
          </cell>
        </row>
      </sheetData>
      <sheetData sheetId="7">
        <row r="10">
          <cell r="C10">
            <v>1747</v>
          </cell>
        </row>
        <row r="11">
          <cell r="C11">
            <v>-1466</v>
          </cell>
        </row>
        <row r="12">
          <cell r="C12">
            <v>-225</v>
          </cell>
        </row>
        <row r="14">
          <cell r="C14">
            <v>187</v>
          </cell>
        </row>
        <row r="15">
          <cell r="C15">
            <v>243</v>
          </cell>
        </row>
        <row r="16">
          <cell r="C16">
            <v>8</v>
          </cell>
        </row>
        <row r="20">
          <cell r="C20">
            <v>-185</v>
          </cell>
        </row>
        <row r="21">
          <cell r="C21">
            <v>121</v>
          </cell>
        </row>
        <row r="22">
          <cell r="C22">
            <v>-64</v>
          </cell>
        </row>
        <row r="23">
          <cell r="C23">
            <v>27</v>
          </cell>
        </row>
        <row r="24">
          <cell r="C24">
            <v>-20</v>
          </cell>
        </row>
        <row r="25">
          <cell r="C25">
            <v>-57</v>
          </cell>
        </row>
        <row r="29">
          <cell r="C29">
            <v>0</v>
          </cell>
        </row>
        <row r="32">
          <cell r="C32">
            <v>-140</v>
          </cell>
        </row>
        <row r="34">
          <cell r="C34">
            <v>-316</v>
          </cell>
        </row>
        <row r="35">
          <cell r="C35">
            <v>281</v>
          </cell>
        </row>
        <row r="36">
          <cell r="C36">
            <v>-175</v>
          </cell>
        </row>
        <row r="37">
          <cell r="C37">
            <v>-20</v>
          </cell>
        </row>
        <row r="39">
          <cell r="C39">
            <v>-1</v>
          </cell>
        </row>
        <row r="94">
          <cell r="C94">
            <v>-1</v>
          </cell>
        </row>
        <row r="95">
          <cell r="C95">
            <v>0</v>
          </cell>
        </row>
        <row r="102">
          <cell r="C102">
            <v>50</v>
          </cell>
        </row>
        <row r="103">
          <cell r="C103">
            <v>50</v>
          </cell>
        </row>
        <row r="106">
          <cell r="C106">
            <v>50</v>
          </cell>
        </row>
        <row r="112">
          <cell r="C112">
            <v>0</v>
          </cell>
        </row>
        <row r="113">
          <cell r="C113">
            <v>-8</v>
          </cell>
        </row>
        <row r="114">
          <cell r="C114">
            <v>6</v>
          </cell>
        </row>
        <row r="115">
          <cell r="C115">
            <v>0</v>
          </cell>
        </row>
        <row r="116">
          <cell r="C116">
            <v>47</v>
          </cell>
        </row>
        <row r="119">
          <cell r="C119">
            <v>0</v>
          </cell>
        </row>
        <row r="120">
          <cell r="C120">
            <v>-7</v>
          </cell>
        </row>
        <row r="121">
          <cell r="C121">
            <v>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"/>
      <sheetName val="В.4"/>
    </sheetNames>
    <sheetDataSet>
      <sheetData sheetId="0">
        <row r="8">
          <cell r="H8">
            <v>50435</v>
          </cell>
          <cell r="U8">
            <v>5202</v>
          </cell>
        </row>
        <row r="11">
          <cell r="H11">
            <v>37564</v>
          </cell>
          <cell r="U11">
            <v>12661</v>
          </cell>
        </row>
        <row r="15">
          <cell r="H15">
            <v>86223</v>
          </cell>
          <cell r="U15">
            <v>1827</v>
          </cell>
          <cell r="X15">
            <v>1196</v>
          </cell>
        </row>
        <row r="16">
          <cell r="H16">
            <v>168806</v>
          </cell>
          <cell r="U16">
            <v>1599</v>
          </cell>
        </row>
        <row r="17">
          <cell r="H17">
            <v>830376</v>
          </cell>
          <cell r="U17">
            <v>87025</v>
          </cell>
          <cell r="X17">
            <v>1279</v>
          </cell>
        </row>
        <row r="22">
          <cell r="H22">
            <v>96256</v>
          </cell>
          <cell r="U22">
            <v>495</v>
          </cell>
        </row>
        <row r="27">
          <cell r="H27">
            <v>203398</v>
          </cell>
          <cell r="U27">
            <v>69894</v>
          </cell>
        </row>
        <row r="28">
          <cell r="H28">
            <v>1473058</v>
          </cell>
          <cell r="U28">
            <v>178703</v>
          </cell>
          <cell r="X28">
            <v>2475</v>
          </cell>
        </row>
      </sheetData>
      <sheetData sheetId="1">
        <row r="16">
          <cell r="H16">
            <v>66</v>
          </cell>
        </row>
        <row r="17">
          <cell r="H17">
            <v>55</v>
          </cell>
        </row>
        <row r="22">
          <cell r="H22">
            <v>101</v>
          </cell>
        </row>
        <row r="27">
          <cell r="H27">
            <v>48378</v>
          </cell>
        </row>
        <row r="28">
          <cell r="H28">
            <v>48600</v>
          </cell>
        </row>
      </sheetData>
      <sheetData sheetId="6">
        <row r="8">
          <cell r="C8">
            <v>113</v>
          </cell>
        </row>
        <row r="29">
          <cell r="C29">
            <v>3244</v>
          </cell>
        </row>
        <row r="51">
          <cell r="C51">
            <v>1050</v>
          </cell>
        </row>
        <row r="62">
          <cell r="C62">
            <v>3609</v>
          </cell>
        </row>
        <row r="67">
          <cell r="C67">
            <v>1082</v>
          </cell>
        </row>
        <row r="68">
          <cell r="C68">
            <v>9098</v>
          </cell>
        </row>
        <row r="81">
          <cell r="C81">
            <v>-4167</v>
          </cell>
        </row>
        <row r="106">
          <cell r="C106">
            <v>3967</v>
          </cell>
        </row>
        <row r="135">
          <cell r="C135">
            <v>9295</v>
          </cell>
        </row>
        <row r="136">
          <cell r="C136">
            <v>3</v>
          </cell>
        </row>
        <row r="137">
          <cell r="C137">
            <v>9098</v>
          </cell>
        </row>
      </sheetData>
      <sheetData sheetId="7">
        <row r="10">
          <cell r="C10">
            <v>1473</v>
          </cell>
        </row>
        <row r="11">
          <cell r="C11">
            <v>-202</v>
          </cell>
        </row>
        <row r="12">
          <cell r="C12">
            <v>-42</v>
          </cell>
        </row>
        <row r="14">
          <cell r="C14">
            <v>11</v>
          </cell>
        </row>
        <row r="15">
          <cell r="C15">
            <v>1240</v>
          </cell>
        </row>
        <row r="16">
          <cell r="C16">
            <v>28</v>
          </cell>
        </row>
        <row r="20">
          <cell r="C20">
            <v>-226</v>
          </cell>
        </row>
        <row r="21">
          <cell r="C21">
            <v>1</v>
          </cell>
        </row>
        <row r="22">
          <cell r="C22">
            <v>-225</v>
          </cell>
        </row>
        <row r="23">
          <cell r="C23">
            <v>-213</v>
          </cell>
        </row>
        <row r="24">
          <cell r="C24">
            <v>7</v>
          </cell>
        </row>
        <row r="25">
          <cell r="C25">
            <v>-431</v>
          </cell>
        </row>
        <row r="29">
          <cell r="C29">
            <v>0</v>
          </cell>
        </row>
        <row r="32">
          <cell r="C32">
            <v>-356</v>
          </cell>
        </row>
        <row r="33">
          <cell r="C33">
            <v>-5</v>
          </cell>
        </row>
        <row r="34">
          <cell r="C34">
            <v>-297</v>
          </cell>
        </row>
        <row r="35">
          <cell r="C35">
            <v>1</v>
          </cell>
        </row>
        <row r="36">
          <cell r="C36">
            <v>-657</v>
          </cell>
        </row>
        <row r="39">
          <cell r="C39">
            <v>180</v>
          </cell>
        </row>
        <row r="94">
          <cell r="C94">
            <v>180</v>
          </cell>
        </row>
        <row r="95">
          <cell r="C95">
            <v>0</v>
          </cell>
        </row>
        <row r="102">
          <cell r="C102">
            <v>38</v>
          </cell>
        </row>
        <row r="103">
          <cell r="C103">
            <v>38</v>
          </cell>
        </row>
        <row r="106">
          <cell r="C106">
            <v>38</v>
          </cell>
        </row>
        <row r="109">
          <cell r="C109">
            <v>-2</v>
          </cell>
        </row>
        <row r="112">
          <cell r="C112">
            <v>-2</v>
          </cell>
        </row>
        <row r="113">
          <cell r="C113">
            <v>-28</v>
          </cell>
        </row>
        <row r="114">
          <cell r="C114">
            <v>0</v>
          </cell>
        </row>
        <row r="115">
          <cell r="C115">
            <v>-3</v>
          </cell>
        </row>
        <row r="116">
          <cell r="C116">
            <v>185</v>
          </cell>
        </row>
        <row r="119">
          <cell r="C119">
            <v>0</v>
          </cell>
        </row>
        <row r="120">
          <cell r="C120">
            <v>-28</v>
          </cell>
        </row>
        <row r="121">
          <cell r="C121">
            <v>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</sheetNames>
    <sheetDataSet>
      <sheetData sheetId="0">
        <row r="8">
          <cell r="H8">
            <v>160994</v>
          </cell>
          <cell r="U8">
            <v>8321</v>
          </cell>
        </row>
        <row r="9">
          <cell r="H9">
            <v>20342</v>
          </cell>
        </row>
        <row r="10">
          <cell r="H10">
            <v>0</v>
          </cell>
        </row>
        <row r="11">
          <cell r="H11">
            <v>481073</v>
          </cell>
          <cell r="U11">
            <v>134599</v>
          </cell>
        </row>
        <row r="15">
          <cell r="H15">
            <v>5857</v>
          </cell>
        </row>
        <row r="16">
          <cell r="H16">
            <v>433714</v>
          </cell>
          <cell r="U16">
            <v>32545</v>
          </cell>
        </row>
        <row r="17">
          <cell r="H17">
            <v>104933</v>
          </cell>
          <cell r="U17">
            <v>3032</v>
          </cell>
        </row>
        <row r="18">
          <cell r="H18">
            <v>531092</v>
          </cell>
          <cell r="U18">
            <v>40104</v>
          </cell>
          <cell r="X18">
            <v>12689</v>
          </cell>
        </row>
        <row r="22">
          <cell r="H22">
            <v>40235</v>
          </cell>
          <cell r="U22">
            <v>2160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2022</v>
          </cell>
          <cell r="U25">
            <v>12744</v>
          </cell>
          <cell r="X25">
            <v>2804</v>
          </cell>
        </row>
        <row r="26">
          <cell r="H26">
            <v>0</v>
          </cell>
        </row>
        <row r="27">
          <cell r="H27">
            <v>10911</v>
          </cell>
          <cell r="U27">
            <v>269</v>
          </cell>
        </row>
        <row r="28">
          <cell r="H28">
            <v>1770831</v>
          </cell>
          <cell r="U28">
            <v>233774</v>
          </cell>
          <cell r="X28">
            <v>15493</v>
          </cell>
        </row>
      </sheetData>
      <sheetData sheetId="6">
        <row r="8">
          <cell r="C8">
            <v>8</v>
          </cell>
        </row>
        <row r="29">
          <cell r="C29">
            <v>3664</v>
          </cell>
        </row>
        <row r="51">
          <cell r="C51">
            <v>2724</v>
          </cell>
        </row>
        <row r="62">
          <cell r="C62">
            <v>1991</v>
          </cell>
        </row>
        <row r="67">
          <cell r="C67">
            <v>85</v>
          </cell>
        </row>
        <row r="68">
          <cell r="C68">
            <v>8472</v>
          </cell>
        </row>
        <row r="81">
          <cell r="C81">
            <v>4218</v>
          </cell>
        </row>
        <row r="106">
          <cell r="C106">
            <v>1847</v>
          </cell>
        </row>
        <row r="135">
          <cell r="C135">
            <v>2407</v>
          </cell>
        </row>
        <row r="137">
          <cell r="C137">
            <v>8472</v>
          </cell>
        </row>
      </sheetData>
      <sheetData sheetId="7">
        <row r="10">
          <cell r="C10">
            <v>1771</v>
          </cell>
        </row>
        <row r="11">
          <cell r="C11">
            <v>-1066</v>
          </cell>
        </row>
        <row r="12">
          <cell r="C12">
            <v>-473</v>
          </cell>
        </row>
        <row r="14">
          <cell r="C14">
            <v>363</v>
          </cell>
        </row>
        <row r="15">
          <cell r="C15">
            <v>595</v>
          </cell>
        </row>
        <row r="16">
          <cell r="C16">
            <v>32</v>
          </cell>
        </row>
        <row r="20">
          <cell r="C20">
            <v>-218</v>
          </cell>
        </row>
        <row r="21">
          <cell r="C21">
            <v>100</v>
          </cell>
        </row>
        <row r="22">
          <cell r="C22">
            <v>-118</v>
          </cell>
        </row>
        <row r="23">
          <cell r="C23">
            <v>-278</v>
          </cell>
        </row>
        <row r="24">
          <cell r="C24">
            <v>140</v>
          </cell>
        </row>
        <row r="25">
          <cell r="C25">
            <v>-256</v>
          </cell>
        </row>
        <row r="29">
          <cell r="C29">
            <v>0</v>
          </cell>
        </row>
        <row r="32">
          <cell r="C32">
            <v>-540</v>
          </cell>
        </row>
        <row r="34">
          <cell r="C34">
            <v>-266</v>
          </cell>
        </row>
        <row r="35">
          <cell r="C35">
            <v>231</v>
          </cell>
        </row>
        <row r="36">
          <cell r="C36">
            <v>-575</v>
          </cell>
        </row>
        <row r="39">
          <cell r="C39">
            <v>-204</v>
          </cell>
        </row>
        <row r="94">
          <cell r="C94">
            <v>-204</v>
          </cell>
        </row>
        <row r="95">
          <cell r="C95">
            <v>0</v>
          </cell>
        </row>
        <row r="101">
          <cell r="C101">
            <v>24</v>
          </cell>
        </row>
        <row r="102">
          <cell r="C102">
            <v>40</v>
          </cell>
        </row>
        <row r="103">
          <cell r="C103">
            <v>64</v>
          </cell>
        </row>
        <row r="106">
          <cell r="C106">
            <v>64</v>
          </cell>
        </row>
        <row r="109">
          <cell r="C109">
            <v>-2</v>
          </cell>
        </row>
        <row r="112">
          <cell r="C112">
            <v>-2</v>
          </cell>
        </row>
        <row r="113">
          <cell r="C113">
            <v>-32</v>
          </cell>
        </row>
        <row r="116">
          <cell r="C116">
            <v>-174</v>
          </cell>
        </row>
        <row r="119">
          <cell r="C119">
            <v>0</v>
          </cell>
        </row>
        <row r="121">
          <cell r="C121">
            <v>-174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5"/>
      <sheetName val="В.6"/>
      <sheetName val="В.7"/>
      <sheetName val="В.8"/>
    </sheetNames>
    <sheetDataSet>
      <sheetData sheetId="0">
        <row r="23">
          <cell r="U23">
            <v>47533.79</v>
          </cell>
        </row>
        <row r="28">
          <cell r="U28">
            <v>47533.79</v>
          </cell>
        </row>
      </sheetData>
      <sheetData sheetId="1">
        <row r="23">
          <cell r="H23">
            <v>0</v>
          </cell>
        </row>
        <row r="28">
          <cell r="H28">
            <v>0</v>
          </cell>
        </row>
      </sheetData>
      <sheetData sheetId="6">
        <row r="8">
          <cell r="C8">
            <v>120</v>
          </cell>
        </row>
        <row r="29">
          <cell r="C29">
            <v>11319</v>
          </cell>
        </row>
        <row r="51">
          <cell r="C51">
            <v>1213</v>
          </cell>
        </row>
        <row r="62">
          <cell r="C62">
            <v>1538</v>
          </cell>
        </row>
        <row r="67">
          <cell r="C67">
            <v>18</v>
          </cell>
        </row>
        <row r="68">
          <cell r="C68">
            <v>14208</v>
          </cell>
        </row>
        <row r="81">
          <cell r="C81">
            <v>12392</v>
          </cell>
        </row>
        <row r="106">
          <cell r="C106">
            <v>1651</v>
          </cell>
        </row>
        <row r="135">
          <cell r="C135">
            <v>161</v>
          </cell>
        </row>
        <row r="136">
          <cell r="C136">
            <v>4</v>
          </cell>
        </row>
        <row r="137">
          <cell r="C137">
            <v>14208</v>
          </cell>
        </row>
      </sheetData>
      <sheetData sheetId="7">
        <row r="10">
          <cell r="C10">
            <v>912</v>
          </cell>
        </row>
        <row r="11">
          <cell r="C11">
            <v>-126</v>
          </cell>
        </row>
        <row r="12">
          <cell r="C12">
            <v>-305</v>
          </cell>
        </row>
        <row r="14">
          <cell r="C14">
            <v>3</v>
          </cell>
        </row>
        <row r="15">
          <cell r="C15">
            <v>484</v>
          </cell>
        </row>
        <row r="16">
          <cell r="C16">
            <v>10</v>
          </cell>
        </row>
        <row r="17">
          <cell r="C17">
            <v>23</v>
          </cell>
        </row>
        <row r="20">
          <cell r="C20">
            <v>-48</v>
          </cell>
        </row>
        <row r="21">
          <cell r="C21">
            <v>24</v>
          </cell>
        </row>
        <row r="22">
          <cell r="C22">
            <v>-24</v>
          </cell>
        </row>
        <row r="23">
          <cell r="C23">
            <v>-107</v>
          </cell>
        </row>
        <row r="24">
          <cell r="C24">
            <v>-6</v>
          </cell>
        </row>
        <row r="25">
          <cell r="C25">
            <v>-137</v>
          </cell>
        </row>
        <row r="27">
          <cell r="C27">
            <v>35</v>
          </cell>
        </row>
        <row r="29">
          <cell r="C29">
            <v>35</v>
          </cell>
        </row>
        <row r="32">
          <cell r="C32">
            <v>-44</v>
          </cell>
        </row>
        <row r="34">
          <cell r="C34">
            <v>-116</v>
          </cell>
        </row>
        <row r="35">
          <cell r="C35">
            <v>39</v>
          </cell>
        </row>
        <row r="36">
          <cell r="C36">
            <v>-121</v>
          </cell>
        </row>
        <row r="37">
          <cell r="C37">
            <v>-10</v>
          </cell>
        </row>
        <row r="38">
          <cell r="C38">
            <v>0</v>
          </cell>
        </row>
        <row r="39">
          <cell r="C39">
            <v>284</v>
          </cell>
        </row>
        <row r="94">
          <cell r="C94">
            <v>284</v>
          </cell>
        </row>
        <row r="95">
          <cell r="C95">
            <v>0</v>
          </cell>
        </row>
        <row r="102">
          <cell r="C102">
            <v>167</v>
          </cell>
        </row>
        <row r="103">
          <cell r="C103">
            <v>167</v>
          </cell>
        </row>
        <row r="104">
          <cell r="C104">
            <v>7</v>
          </cell>
        </row>
        <row r="106">
          <cell r="C106">
            <v>174</v>
          </cell>
        </row>
        <row r="110">
          <cell r="C110">
            <v>-9</v>
          </cell>
        </row>
        <row r="112">
          <cell r="C112">
            <v>-9</v>
          </cell>
        </row>
        <row r="113">
          <cell r="C113">
            <v>-10</v>
          </cell>
        </row>
        <row r="114">
          <cell r="C114">
            <v>5</v>
          </cell>
        </row>
        <row r="115">
          <cell r="C115">
            <v>-16</v>
          </cell>
        </row>
        <row r="116">
          <cell r="C116">
            <v>428</v>
          </cell>
        </row>
        <row r="119">
          <cell r="C119">
            <v>0</v>
          </cell>
        </row>
        <row r="120">
          <cell r="C120">
            <v>-29</v>
          </cell>
        </row>
        <row r="121">
          <cell r="C121">
            <v>399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"/>
      <sheetName val="В.4"/>
      <sheetName val="B.5"/>
      <sheetName val="В.6 "/>
      <sheetName val="В.6.1"/>
      <sheetName val="В.7"/>
      <sheetName val="B.8"/>
    </sheetNames>
    <sheetDataSet>
      <sheetData sheetId="0">
        <row r="8">
          <cell r="H8">
            <v>1331.62</v>
          </cell>
          <cell r="U8">
            <v>0</v>
          </cell>
        </row>
        <row r="16">
          <cell r="H16">
            <v>400910.62999999995</v>
          </cell>
          <cell r="U16">
            <v>823</v>
          </cell>
        </row>
        <row r="17">
          <cell r="U17">
            <v>0</v>
          </cell>
        </row>
        <row r="18">
          <cell r="H18">
            <v>90623.77</v>
          </cell>
          <cell r="U18">
            <v>2476</v>
          </cell>
        </row>
        <row r="27">
          <cell r="H27">
            <v>7518.26</v>
          </cell>
        </row>
        <row r="28">
          <cell r="H28">
            <v>500384.27999999997</v>
          </cell>
          <cell r="U28">
            <v>3299</v>
          </cell>
          <cell r="X28">
            <v>0</v>
          </cell>
        </row>
      </sheetData>
      <sheetData sheetId="1">
        <row r="16">
          <cell r="H16">
            <v>322</v>
          </cell>
        </row>
        <row r="18">
          <cell r="H18">
            <v>36</v>
          </cell>
        </row>
        <row r="28">
          <cell r="H28">
            <v>358</v>
          </cell>
        </row>
      </sheetData>
      <sheetData sheetId="6">
        <row r="8">
          <cell r="C8">
            <v>35.769130000000004</v>
          </cell>
        </row>
        <row r="29">
          <cell r="C29">
            <v>1970.6006100000002</v>
          </cell>
        </row>
        <row r="51">
          <cell r="C51">
            <v>182.18119</v>
          </cell>
        </row>
        <row r="62">
          <cell r="C62">
            <v>538.7596900000001</v>
          </cell>
        </row>
        <row r="67">
          <cell r="C67">
            <v>98.51389999999999</v>
          </cell>
        </row>
        <row r="68">
          <cell r="C68">
            <v>2825.82452</v>
          </cell>
        </row>
        <row r="81">
          <cell r="C81">
            <v>1958.5943900000002</v>
          </cell>
        </row>
        <row r="106">
          <cell r="C106">
            <v>333.04755</v>
          </cell>
        </row>
        <row r="135">
          <cell r="C135">
            <v>534.1825699999999</v>
          </cell>
        </row>
        <row r="137">
          <cell r="C137">
            <v>2825.8245100000004</v>
          </cell>
        </row>
      </sheetData>
      <sheetData sheetId="7">
        <row r="10">
          <cell r="C10">
            <v>500.38428000000005</v>
          </cell>
        </row>
        <row r="11">
          <cell r="C11">
            <v>-169.30639000000002</v>
          </cell>
        </row>
        <row r="12">
          <cell r="C12">
            <v>-176.89845000000003</v>
          </cell>
        </row>
        <row r="14">
          <cell r="C14">
            <v>67.75287</v>
          </cell>
        </row>
        <row r="15">
          <cell r="C15">
            <v>221.93231</v>
          </cell>
        </row>
        <row r="17">
          <cell r="C17">
            <v>41.55056</v>
          </cell>
        </row>
        <row r="20">
          <cell r="C20">
            <v>-3.65687</v>
          </cell>
        </row>
        <row r="22">
          <cell r="C22">
            <v>-3.65687</v>
          </cell>
        </row>
        <row r="23">
          <cell r="C23">
            <v>-2.1251</v>
          </cell>
        </row>
        <row r="24">
          <cell r="C24">
            <v>-0.36096</v>
          </cell>
        </row>
        <row r="25">
          <cell r="C25">
            <v>-6.142930000000001</v>
          </cell>
        </row>
        <row r="29">
          <cell r="C29">
            <v>0</v>
          </cell>
        </row>
        <row r="32">
          <cell r="C32">
            <v>-111.54091</v>
          </cell>
        </row>
        <row r="34">
          <cell r="C34">
            <v>-352.70736</v>
          </cell>
        </row>
        <row r="36">
          <cell r="C36">
            <v>-464.24827</v>
          </cell>
        </row>
        <row r="39">
          <cell r="C39">
            <v>-206.90832999999998</v>
          </cell>
        </row>
        <row r="94">
          <cell r="C94">
            <v>-206.90832999999998</v>
          </cell>
        </row>
        <row r="95">
          <cell r="C95">
            <v>0</v>
          </cell>
        </row>
        <row r="103">
          <cell r="C103">
            <v>0</v>
          </cell>
        </row>
        <row r="104">
          <cell r="C104">
            <v>0.00391</v>
          </cell>
        </row>
        <row r="105">
          <cell r="C105">
            <v>24.30436</v>
          </cell>
        </row>
        <row r="106">
          <cell r="C106">
            <v>24.30827</v>
          </cell>
        </row>
        <row r="110">
          <cell r="C110">
            <v>0.05459000000000001</v>
          </cell>
        </row>
        <row r="111">
          <cell r="C111">
            <v>-0.92379</v>
          </cell>
        </row>
        <row r="112">
          <cell r="C112">
            <v>-0.8692</v>
          </cell>
        </row>
        <row r="114">
          <cell r="C114">
            <v>0.14269</v>
          </cell>
        </row>
        <row r="115">
          <cell r="C115">
            <v>-0.74163</v>
          </cell>
        </row>
        <row r="116">
          <cell r="C116">
            <v>-184.0682</v>
          </cell>
        </row>
        <row r="119">
          <cell r="C119">
            <v>0</v>
          </cell>
        </row>
        <row r="121">
          <cell r="C121">
            <v>-184.0682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Б.6.1"/>
      <sheetName val="В.1."/>
      <sheetName val="В.2."/>
      <sheetName val="В.3."/>
      <sheetName val="В.4"/>
      <sheetName val="B.5"/>
    </sheetNames>
    <sheetDataSet>
      <sheetData sheetId="0">
        <row r="8">
          <cell r="H8">
            <v>615381.74</v>
          </cell>
          <cell r="U8">
            <v>17544.97</v>
          </cell>
          <cell r="X8">
            <v>0</v>
          </cell>
        </row>
        <row r="9">
          <cell r="H9">
            <v>348756.26</v>
          </cell>
          <cell r="U9">
            <v>0</v>
          </cell>
          <cell r="X9">
            <v>0</v>
          </cell>
        </row>
        <row r="10">
          <cell r="H10">
            <v>290.5</v>
          </cell>
          <cell r="U10">
            <v>1303.52</v>
          </cell>
          <cell r="X10">
            <v>0</v>
          </cell>
        </row>
        <row r="11">
          <cell r="H11">
            <v>15626408.280000001</v>
          </cell>
          <cell r="U11">
            <v>9106144.27</v>
          </cell>
          <cell r="X11">
            <v>572028</v>
          </cell>
        </row>
        <row r="12">
          <cell r="H12">
            <v>36201.64</v>
          </cell>
          <cell r="U12">
            <v>0</v>
          </cell>
          <cell r="X12">
            <v>0</v>
          </cell>
        </row>
        <row r="13">
          <cell r="H13">
            <v>295593.84</v>
          </cell>
          <cell r="U13">
            <v>0</v>
          </cell>
          <cell r="X13">
            <v>0</v>
          </cell>
        </row>
        <row r="14">
          <cell r="H14">
            <v>120265.63</v>
          </cell>
          <cell r="U14">
            <v>1169904.46</v>
          </cell>
          <cell r="X14">
            <v>0</v>
          </cell>
        </row>
        <row r="15">
          <cell r="H15">
            <v>787490.69</v>
          </cell>
          <cell r="U15">
            <v>26317.85</v>
          </cell>
          <cell r="X15">
            <v>4229.09</v>
          </cell>
        </row>
        <row r="16">
          <cell r="H16">
            <v>4467293.3</v>
          </cell>
          <cell r="U16">
            <v>706625.37</v>
          </cell>
          <cell r="X16">
            <v>681.68</v>
          </cell>
        </row>
        <row r="17">
          <cell r="H17">
            <v>462883.65</v>
          </cell>
          <cell r="U17">
            <v>71487.23</v>
          </cell>
          <cell r="X17">
            <v>0</v>
          </cell>
        </row>
        <row r="18">
          <cell r="H18">
            <v>27887298.54</v>
          </cell>
          <cell r="U18">
            <v>3905094.69</v>
          </cell>
          <cell r="X18">
            <v>79118.04</v>
          </cell>
        </row>
        <row r="19">
          <cell r="H19">
            <v>2124634.91</v>
          </cell>
          <cell r="U19">
            <v>678066.93</v>
          </cell>
          <cell r="X19">
            <v>1010.84</v>
          </cell>
        </row>
        <row r="20">
          <cell r="H20">
            <v>549444.15</v>
          </cell>
          <cell r="U20">
            <v>0</v>
          </cell>
          <cell r="X20">
            <v>0</v>
          </cell>
        </row>
        <row r="21">
          <cell r="H21">
            <v>5.4</v>
          </cell>
          <cell r="U21">
            <v>0</v>
          </cell>
          <cell r="X21">
            <v>0</v>
          </cell>
        </row>
        <row r="22">
          <cell r="H22">
            <v>3474104.02</v>
          </cell>
          <cell r="U22">
            <v>14987.39</v>
          </cell>
          <cell r="X22">
            <v>0</v>
          </cell>
        </row>
        <row r="23">
          <cell r="H23">
            <v>111862.85</v>
          </cell>
          <cell r="U23">
            <v>3737.78</v>
          </cell>
          <cell r="X23">
            <v>3813</v>
          </cell>
        </row>
        <row r="24">
          <cell r="H24">
            <v>12493.57</v>
          </cell>
          <cell r="U24">
            <v>0</v>
          </cell>
          <cell r="X24">
            <v>0</v>
          </cell>
        </row>
        <row r="25">
          <cell r="H25">
            <v>1099223.71</v>
          </cell>
          <cell r="U25">
            <v>288316.4</v>
          </cell>
          <cell r="X25">
            <v>103188.61</v>
          </cell>
        </row>
        <row r="26">
          <cell r="H26">
            <v>0</v>
          </cell>
          <cell r="U26">
            <v>0</v>
          </cell>
          <cell r="X26">
            <v>0</v>
          </cell>
        </row>
        <row r="27">
          <cell r="H27">
            <v>195920.59</v>
          </cell>
          <cell r="U27">
            <v>18501.54</v>
          </cell>
          <cell r="X27">
            <v>0</v>
          </cell>
        </row>
        <row r="28">
          <cell r="H28">
            <v>55742162.10000001</v>
          </cell>
          <cell r="U28">
            <v>15329965.469999997</v>
          </cell>
          <cell r="X28">
            <v>763058.42</v>
          </cell>
        </row>
      </sheetData>
      <sheetData sheetId="2"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</sheetData>
      <sheetData sheetId="7">
        <row r="8">
          <cell r="C8">
            <v>1156</v>
          </cell>
        </row>
        <row r="29">
          <cell r="C29">
            <v>101817</v>
          </cell>
        </row>
        <row r="51">
          <cell r="C51">
            <v>48121</v>
          </cell>
        </row>
        <row r="62">
          <cell r="C62">
            <v>15029</v>
          </cell>
        </row>
        <row r="67">
          <cell r="C67">
            <v>391</v>
          </cell>
        </row>
        <row r="68">
          <cell r="C68">
            <v>166514</v>
          </cell>
        </row>
        <row r="69">
          <cell r="C69">
            <v>7071</v>
          </cell>
        </row>
        <row r="81">
          <cell r="C81">
            <v>37388</v>
          </cell>
        </row>
        <row r="106">
          <cell r="C106">
            <v>109181</v>
          </cell>
        </row>
        <row r="135">
          <cell r="C135">
            <v>19945</v>
          </cell>
        </row>
        <row r="137">
          <cell r="C137">
            <v>166514</v>
          </cell>
        </row>
        <row r="138">
          <cell r="C138">
            <v>7071</v>
          </cell>
        </row>
      </sheetData>
      <sheetData sheetId="8">
        <row r="10">
          <cell r="C10">
            <v>55742</v>
          </cell>
        </row>
        <row r="11">
          <cell r="C11">
            <v>-7345</v>
          </cell>
        </row>
        <row r="12">
          <cell r="C12">
            <v>-12412</v>
          </cell>
        </row>
        <row r="14">
          <cell r="C14">
            <v>2869</v>
          </cell>
        </row>
        <row r="15">
          <cell r="C15">
            <v>38854</v>
          </cell>
        </row>
        <row r="17">
          <cell r="C17">
            <v>69</v>
          </cell>
        </row>
        <row r="20">
          <cell r="C20">
            <v>-14567</v>
          </cell>
        </row>
        <row r="21">
          <cell r="C21">
            <v>274</v>
          </cell>
        </row>
        <row r="22">
          <cell r="C22">
            <v>-14293</v>
          </cell>
        </row>
        <row r="23">
          <cell r="C23">
            <v>-667</v>
          </cell>
        </row>
        <row r="24">
          <cell r="C24">
            <v>-2941</v>
          </cell>
        </row>
        <row r="25">
          <cell r="C25">
            <v>-17901</v>
          </cell>
        </row>
        <row r="29">
          <cell r="C29">
            <v>0</v>
          </cell>
        </row>
        <row r="32">
          <cell r="C32">
            <v>-11770</v>
          </cell>
        </row>
        <row r="34">
          <cell r="C34">
            <v>-6696</v>
          </cell>
        </row>
        <row r="35">
          <cell r="C35">
            <v>598</v>
          </cell>
        </row>
        <row r="36">
          <cell r="C36">
            <v>-17868</v>
          </cell>
        </row>
        <row r="37">
          <cell r="C37">
            <v>-2813</v>
          </cell>
        </row>
        <row r="39">
          <cell r="C39">
            <v>341</v>
          </cell>
        </row>
        <row r="94">
          <cell r="C94">
            <v>341</v>
          </cell>
        </row>
        <row r="95">
          <cell r="C95">
            <v>0</v>
          </cell>
        </row>
        <row r="102">
          <cell r="C102">
            <v>814</v>
          </cell>
        </row>
        <row r="103">
          <cell r="C103">
            <v>814</v>
          </cell>
        </row>
        <row r="104">
          <cell r="C104">
            <v>100</v>
          </cell>
        </row>
        <row r="106">
          <cell r="C106">
            <v>914</v>
          </cell>
        </row>
        <row r="110">
          <cell r="C110">
            <v>-151</v>
          </cell>
        </row>
        <row r="111">
          <cell r="C111">
            <v>-345</v>
          </cell>
        </row>
        <row r="112">
          <cell r="C112">
            <v>-496</v>
          </cell>
        </row>
        <row r="116">
          <cell r="C116">
            <v>759</v>
          </cell>
        </row>
        <row r="117">
          <cell r="C117">
            <v>15</v>
          </cell>
        </row>
        <row r="118">
          <cell r="C118">
            <v>-1</v>
          </cell>
        </row>
        <row r="119">
          <cell r="C119">
            <v>14</v>
          </cell>
        </row>
        <row r="120">
          <cell r="C120">
            <v>-105</v>
          </cell>
        </row>
        <row r="121">
          <cell r="C121">
            <v>668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4"/>
      <sheetName val="b.5"/>
    </sheetNames>
    <sheetDataSet>
      <sheetData sheetId="0">
        <row r="8">
          <cell r="H8">
            <v>1172354.21</v>
          </cell>
          <cell r="I8">
            <v>7347.85</v>
          </cell>
          <cell r="U8">
            <v>77727.51</v>
          </cell>
          <cell r="X8">
            <v>12696.55</v>
          </cell>
        </row>
        <row r="9">
          <cell r="H9">
            <v>639497.72</v>
          </cell>
          <cell r="I9">
            <v>2430.75</v>
          </cell>
          <cell r="U9">
            <v>32009.22</v>
          </cell>
          <cell r="X9">
            <v>7383.22</v>
          </cell>
        </row>
        <row r="11">
          <cell r="H11">
            <v>10708988.089999998</v>
          </cell>
          <cell r="I11">
            <v>252178.71</v>
          </cell>
          <cell r="U11">
            <v>7161764.140000001</v>
          </cell>
          <cell r="X11">
            <v>81040.98</v>
          </cell>
        </row>
        <row r="13">
          <cell r="H13">
            <v>771943.5711586953</v>
          </cell>
          <cell r="I13">
            <v>2961.32</v>
          </cell>
          <cell r="U13">
            <v>0</v>
          </cell>
          <cell r="X13">
            <v>0</v>
          </cell>
        </row>
        <row r="14">
          <cell r="H14">
            <v>6370615.099645247</v>
          </cell>
          <cell r="I14">
            <v>0</v>
          </cell>
          <cell r="U14">
            <v>562246.09</v>
          </cell>
          <cell r="X14">
            <v>108615.55</v>
          </cell>
        </row>
        <row r="15">
          <cell r="H15">
            <v>1551267.98</v>
          </cell>
          <cell r="I15">
            <v>0</v>
          </cell>
          <cell r="U15">
            <v>614454.24</v>
          </cell>
          <cell r="X15">
            <v>104518.98</v>
          </cell>
        </row>
        <row r="16">
          <cell r="H16">
            <v>11123241.250000002</v>
          </cell>
          <cell r="I16">
            <v>77877.23</v>
          </cell>
          <cell r="U16">
            <v>1046012.54</v>
          </cell>
          <cell r="X16">
            <v>602110.9</v>
          </cell>
        </row>
        <row r="17">
          <cell r="H17">
            <v>1459551.1</v>
          </cell>
          <cell r="I17">
            <v>18820.98</v>
          </cell>
          <cell r="U17">
            <v>424375.51</v>
          </cell>
          <cell r="X17">
            <v>50713.21</v>
          </cell>
        </row>
        <row r="18">
          <cell r="H18">
            <v>13294018.08</v>
          </cell>
          <cell r="I18">
            <v>74188.09</v>
          </cell>
          <cell r="U18">
            <v>4230554.83</v>
          </cell>
          <cell r="X18">
            <v>362265.35</v>
          </cell>
        </row>
        <row r="19">
          <cell r="H19">
            <v>3971849.97</v>
          </cell>
          <cell r="I19">
            <v>39854.27</v>
          </cell>
          <cell r="U19">
            <v>1522086.42</v>
          </cell>
          <cell r="X19">
            <v>101799.01</v>
          </cell>
        </row>
        <row r="20">
          <cell r="H20">
            <v>87613.7988413046</v>
          </cell>
          <cell r="I20">
            <v>1448.46</v>
          </cell>
          <cell r="U20">
            <v>0</v>
          </cell>
          <cell r="X20">
            <v>0</v>
          </cell>
        </row>
        <row r="21">
          <cell r="H21">
            <v>88916.22035475366</v>
          </cell>
          <cell r="I21">
            <v>0</v>
          </cell>
          <cell r="U21">
            <v>0</v>
          </cell>
          <cell r="X21">
            <v>0</v>
          </cell>
        </row>
        <row r="22">
          <cell r="H22">
            <v>1694716.44</v>
          </cell>
          <cell r="I22">
            <v>19341.76</v>
          </cell>
          <cell r="U22">
            <v>391101.01</v>
          </cell>
          <cell r="X22">
            <v>83800.29</v>
          </cell>
        </row>
        <row r="25">
          <cell r="H25">
            <v>97888.81</v>
          </cell>
          <cell r="I25">
            <v>7.5</v>
          </cell>
          <cell r="U25">
            <v>12612.7</v>
          </cell>
          <cell r="X25">
            <v>2074.42</v>
          </cell>
        </row>
        <row r="27">
          <cell r="H27">
            <v>243922.82</v>
          </cell>
          <cell r="I27">
            <v>2391.61</v>
          </cell>
          <cell r="U27">
            <v>125942.12</v>
          </cell>
          <cell r="X27">
            <v>167.27</v>
          </cell>
        </row>
        <row r="28">
          <cell r="H28">
            <v>48665037.47</v>
          </cell>
          <cell r="I28">
            <v>456563.50999999995</v>
          </cell>
          <cell r="U28">
            <v>14646790.69</v>
          </cell>
          <cell r="X28">
            <v>1408003.4999999998</v>
          </cell>
        </row>
      </sheetData>
      <sheetData sheetId="1">
        <row r="8">
          <cell r="H8">
            <v>0</v>
          </cell>
        </row>
        <row r="9">
          <cell r="H9">
            <v>0</v>
          </cell>
        </row>
        <row r="11">
          <cell r="H11">
            <v>59628.22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12924.36</v>
          </cell>
        </row>
        <row r="16">
          <cell r="H16">
            <v>29397.37</v>
          </cell>
        </row>
        <row r="17">
          <cell r="H17">
            <v>564.61</v>
          </cell>
        </row>
        <row r="18">
          <cell r="H18">
            <v>642593.99</v>
          </cell>
        </row>
        <row r="19">
          <cell r="H19">
            <v>642091.3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3058.55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748167.1000000001</v>
          </cell>
        </row>
      </sheetData>
      <sheetData sheetId="6">
        <row r="8">
          <cell r="C8">
            <v>950.40013</v>
          </cell>
        </row>
        <row r="29">
          <cell r="C29">
            <v>68151.21762</v>
          </cell>
        </row>
        <row r="51">
          <cell r="C51">
            <v>52972.58972</v>
          </cell>
        </row>
        <row r="62">
          <cell r="C62">
            <v>17822.338020000003</v>
          </cell>
        </row>
        <row r="67">
          <cell r="C67">
            <v>12450.43453</v>
          </cell>
        </row>
        <row r="68">
          <cell r="C68">
            <v>152346.98002</v>
          </cell>
        </row>
        <row r="69">
          <cell r="C69">
            <v>1059</v>
          </cell>
        </row>
        <row r="81">
          <cell r="C81">
            <v>32435.488329999996</v>
          </cell>
        </row>
        <row r="106">
          <cell r="C106">
            <v>91627.54350999999</v>
          </cell>
        </row>
        <row r="111">
          <cell r="C111">
            <v>105.14703999999999</v>
          </cell>
        </row>
        <row r="135">
          <cell r="C135">
            <v>28178.54426</v>
          </cell>
        </row>
        <row r="136">
          <cell r="C136">
            <v>0</v>
          </cell>
        </row>
        <row r="137">
          <cell r="C137">
            <v>152346.72314</v>
          </cell>
        </row>
        <row r="138">
          <cell r="C138">
            <v>1059</v>
          </cell>
        </row>
      </sheetData>
      <sheetData sheetId="7">
        <row r="10">
          <cell r="C10">
            <v>48208.47421</v>
          </cell>
        </row>
        <row r="11">
          <cell r="C11">
            <v>-14020.29817</v>
          </cell>
        </row>
        <row r="12">
          <cell r="C12">
            <v>-19431.51627</v>
          </cell>
        </row>
        <row r="13">
          <cell r="C13">
            <v>0</v>
          </cell>
        </row>
        <row r="14">
          <cell r="C14">
            <v>8042.4030999999995</v>
          </cell>
        </row>
        <row r="15">
          <cell r="C15">
            <v>22799.062869999998</v>
          </cell>
        </row>
        <row r="16">
          <cell r="C16">
            <v>425.00584000000003</v>
          </cell>
        </row>
        <row r="17">
          <cell r="C17">
            <v>38.28015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-13986.954139999998</v>
          </cell>
        </row>
        <row r="21">
          <cell r="C21">
            <v>1998.09414</v>
          </cell>
        </row>
        <row r="22">
          <cell r="C22">
            <v>-11988.86</v>
          </cell>
        </row>
        <row r="23">
          <cell r="C23">
            <v>2480.12212</v>
          </cell>
        </row>
        <row r="24">
          <cell r="C24">
            <v>-3630.3004300000002</v>
          </cell>
        </row>
        <row r="25">
          <cell r="C25">
            <v>-13139.038309999998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-7264.98451</v>
          </cell>
        </row>
        <row r="33">
          <cell r="C33">
            <v>1223.479</v>
          </cell>
        </row>
        <row r="34">
          <cell r="C34">
            <v>-3589.01262</v>
          </cell>
        </row>
        <row r="35">
          <cell r="C35">
            <v>566.5874399999999</v>
          </cell>
        </row>
        <row r="36">
          <cell r="C36">
            <v>-9063.930690000001</v>
          </cell>
        </row>
        <row r="37">
          <cell r="C37">
            <v>-484.46173999999996</v>
          </cell>
        </row>
        <row r="38">
          <cell r="C38">
            <v>0</v>
          </cell>
        </row>
        <row r="39">
          <cell r="C39">
            <v>574.9181199999957</v>
          </cell>
        </row>
        <row r="93">
          <cell r="C93">
            <v>0</v>
          </cell>
        </row>
        <row r="94">
          <cell r="C94">
            <v>574.9181199999957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48.27977</v>
          </cell>
        </row>
        <row r="102">
          <cell r="C102">
            <v>700.26925</v>
          </cell>
        </row>
        <row r="103">
          <cell r="C103">
            <v>748.54902</v>
          </cell>
        </row>
        <row r="104">
          <cell r="C104">
            <v>406.13606</v>
          </cell>
        </row>
        <row r="105">
          <cell r="C105">
            <v>0</v>
          </cell>
        </row>
        <row r="106">
          <cell r="C106">
            <v>1154.68508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722.94204</v>
          </cell>
        </row>
        <row r="111">
          <cell r="C111">
            <v>6.7372</v>
          </cell>
        </row>
        <row r="112">
          <cell r="C112">
            <v>729.6792399999999</v>
          </cell>
        </row>
        <row r="113">
          <cell r="C113">
            <v>425.00584000000003</v>
          </cell>
        </row>
        <row r="114">
          <cell r="C114">
            <v>448.64905</v>
          </cell>
        </row>
        <row r="115">
          <cell r="C115">
            <v>-506.50892</v>
          </cell>
        </row>
        <row r="116">
          <cell r="C116">
            <v>517.0582499999957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-37.98045</v>
          </cell>
        </row>
        <row r="121">
          <cell r="C121">
            <v>479.07779999999576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 "/>
    </sheetNames>
    <sheetDataSet>
      <sheetData sheetId="0">
        <row r="8">
          <cell r="H8">
            <v>214736.29</v>
          </cell>
          <cell r="I8">
            <v>15194.3</v>
          </cell>
          <cell r="U8">
            <v>43341.7699999999</v>
          </cell>
          <cell r="X8">
            <v>0</v>
          </cell>
        </row>
        <row r="9">
          <cell r="H9">
            <v>98300.33</v>
          </cell>
          <cell r="I9">
            <v>7085.28</v>
          </cell>
          <cell r="U9">
            <v>4359.32</v>
          </cell>
          <cell r="X9">
            <v>0</v>
          </cell>
        </row>
        <row r="10">
          <cell r="H10">
            <v>0</v>
          </cell>
          <cell r="I10">
            <v>0</v>
          </cell>
          <cell r="U10">
            <v>0</v>
          </cell>
          <cell r="X10">
            <v>0</v>
          </cell>
        </row>
        <row r="11">
          <cell r="H11">
            <v>11680770.66</v>
          </cell>
          <cell r="I11">
            <v>487802.349999999</v>
          </cell>
          <cell r="U11">
            <v>7425329.11</v>
          </cell>
          <cell r="X11">
            <v>895907.43</v>
          </cell>
        </row>
        <row r="12">
          <cell r="H12">
            <v>2132309</v>
          </cell>
          <cell r="I12">
            <v>0</v>
          </cell>
          <cell r="U12">
            <v>0</v>
          </cell>
          <cell r="X12">
            <v>0</v>
          </cell>
        </row>
        <row r="13">
          <cell r="H13">
            <v>617564.799999999</v>
          </cell>
          <cell r="I13">
            <v>0</v>
          </cell>
          <cell r="U13">
            <v>0</v>
          </cell>
          <cell r="X13">
            <v>0</v>
          </cell>
        </row>
        <row r="14">
          <cell r="H14">
            <v>4611548.42</v>
          </cell>
          <cell r="I14">
            <v>4332.06999999999</v>
          </cell>
          <cell r="U14">
            <v>273644</v>
          </cell>
          <cell r="X14">
            <v>0</v>
          </cell>
        </row>
        <row r="15">
          <cell r="H15">
            <v>615354.4699999989</v>
          </cell>
          <cell r="I15">
            <v>7371.539999999989</v>
          </cell>
          <cell r="U15">
            <v>10694.32</v>
          </cell>
          <cell r="X15">
            <v>0</v>
          </cell>
        </row>
        <row r="16">
          <cell r="H16">
            <v>6965147.409999996</v>
          </cell>
          <cell r="I16">
            <v>92277.23999999985</v>
          </cell>
          <cell r="U16">
            <v>2290917.0199999902</v>
          </cell>
          <cell r="X16">
            <v>1728.55999999999</v>
          </cell>
        </row>
        <row r="17">
          <cell r="H17">
            <v>1460079.55</v>
          </cell>
          <cell r="I17">
            <v>95036.21999999988</v>
          </cell>
          <cell r="U17">
            <v>77785.38</v>
          </cell>
          <cell r="X17">
            <v>0</v>
          </cell>
        </row>
        <row r="18">
          <cell r="H18">
            <v>6559189.439999988</v>
          </cell>
          <cell r="I18">
            <v>125725.7</v>
          </cell>
          <cell r="U18">
            <v>1596672.33</v>
          </cell>
          <cell r="X18">
            <v>3398</v>
          </cell>
        </row>
        <row r="19">
          <cell r="H19">
            <v>875889.979999999</v>
          </cell>
          <cell r="I19">
            <v>12548.25</v>
          </cell>
          <cell r="U19">
            <v>418824.979999999</v>
          </cell>
          <cell r="X19">
            <v>0</v>
          </cell>
        </row>
        <row r="20">
          <cell r="H20">
            <v>1207992.11</v>
          </cell>
          <cell r="I20">
            <v>48961.12</v>
          </cell>
          <cell r="U20">
            <v>0</v>
          </cell>
          <cell r="X20">
            <v>0</v>
          </cell>
        </row>
        <row r="21">
          <cell r="H21">
            <v>1123932.45</v>
          </cell>
          <cell r="I21">
            <v>87.67</v>
          </cell>
          <cell r="U21">
            <v>0</v>
          </cell>
          <cell r="X21">
            <v>0</v>
          </cell>
        </row>
        <row r="22">
          <cell r="H22">
            <v>961185.78</v>
          </cell>
          <cell r="I22">
            <v>33675.57999999989</v>
          </cell>
          <cell r="U22">
            <v>23942.69</v>
          </cell>
          <cell r="X22">
            <v>0</v>
          </cell>
        </row>
        <row r="23">
          <cell r="H23">
            <v>0</v>
          </cell>
          <cell r="I23">
            <v>0</v>
          </cell>
          <cell r="U23">
            <v>0</v>
          </cell>
          <cell r="X23">
            <v>0</v>
          </cell>
        </row>
        <row r="24">
          <cell r="H24">
            <v>828218.119999999</v>
          </cell>
          <cell r="I24">
            <v>29672.24</v>
          </cell>
          <cell r="U24">
            <v>38825.22</v>
          </cell>
          <cell r="X24">
            <v>1606.25</v>
          </cell>
        </row>
        <row r="25">
          <cell r="H25">
            <v>729012.21</v>
          </cell>
          <cell r="I25">
            <v>1333</v>
          </cell>
          <cell r="U25">
            <v>646144.079999999</v>
          </cell>
          <cell r="X25">
            <v>109382.21</v>
          </cell>
        </row>
        <row r="26">
          <cell r="H26">
            <v>0</v>
          </cell>
          <cell r="I26">
            <v>0</v>
          </cell>
          <cell r="U26">
            <v>0</v>
          </cell>
          <cell r="X26">
            <v>0</v>
          </cell>
        </row>
        <row r="27">
          <cell r="H27">
            <v>582969.429999999</v>
          </cell>
          <cell r="I27">
            <v>3018.66999999999</v>
          </cell>
          <cell r="U27">
            <v>110481.8</v>
          </cell>
          <cell r="X27">
            <v>0</v>
          </cell>
        </row>
        <row r="28">
          <cell r="H28">
            <v>40290010.139999986</v>
          </cell>
          <cell r="I28">
            <v>944487.6999999986</v>
          </cell>
          <cell r="U28">
            <v>12537777.719999991</v>
          </cell>
          <cell r="X28">
            <v>1012022.45</v>
          </cell>
        </row>
      </sheetData>
      <sheetData sheetId="1">
        <row r="8">
          <cell r="H8">
            <v>880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29802.13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77273.06</v>
          </cell>
        </row>
        <row r="15">
          <cell r="H15">
            <v>1541.96</v>
          </cell>
        </row>
        <row r="16">
          <cell r="H16">
            <v>366852.82999999897</v>
          </cell>
        </row>
        <row r="17">
          <cell r="H17">
            <v>811.0599999999989</v>
          </cell>
        </row>
        <row r="18">
          <cell r="H18">
            <v>6779.46</v>
          </cell>
        </row>
        <row r="19">
          <cell r="H19">
            <v>888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60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3154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487154.499999999</v>
          </cell>
        </row>
      </sheetData>
      <sheetData sheetId="6">
        <row r="8">
          <cell r="C8">
            <v>277</v>
          </cell>
        </row>
        <row r="29">
          <cell r="C29">
            <v>95209</v>
          </cell>
        </row>
        <row r="51">
          <cell r="C51">
            <v>32882</v>
          </cell>
        </row>
        <row r="62">
          <cell r="C62">
            <v>10967</v>
          </cell>
        </row>
        <row r="67">
          <cell r="C67">
            <v>426</v>
          </cell>
        </row>
        <row r="68">
          <cell r="C68">
            <v>139761</v>
          </cell>
        </row>
        <row r="81">
          <cell r="C81">
            <v>35449</v>
          </cell>
        </row>
        <row r="106">
          <cell r="C106">
            <v>76388</v>
          </cell>
        </row>
        <row r="135">
          <cell r="C135">
            <v>27924</v>
          </cell>
        </row>
        <row r="137">
          <cell r="C137">
            <v>139761</v>
          </cell>
        </row>
      </sheetData>
      <sheetData sheetId="7">
        <row r="10">
          <cell r="C10">
            <v>39346</v>
          </cell>
        </row>
        <row r="11">
          <cell r="C11">
            <v>-15033</v>
          </cell>
        </row>
        <row r="12">
          <cell r="C12">
            <v>404</v>
          </cell>
        </row>
        <row r="14">
          <cell r="C14">
            <v>2668</v>
          </cell>
        </row>
        <row r="15">
          <cell r="C15">
            <v>27385</v>
          </cell>
        </row>
        <row r="16">
          <cell r="C16">
            <v>1050</v>
          </cell>
        </row>
        <row r="17">
          <cell r="C17">
            <v>2425</v>
          </cell>
        </row>
        <row r="20">
          <cell r="C20">
            <v>-12013</v>
          </cell>
        </row>
        <row r="21">
          <cell r="C21">
            <v>1900</v>
          </cell>
        </row>
        <row r="22">
          <cell r="C22">
            <v>-10113</v>
          </cell>
        </row>
        <row r="23">
          <cell r="C23">
            <v>-4400</v>
          </cell>
        </row>
        <row r="24">
          <cell r="C24">
            <v>892</v>
          </cell>
        </row>
        <row r="25">
          <cell r="C25">
            <v>-13621</v>
          </cell>
        </row>
        <row r="29">
          <cell r="C29">
            <v>0</v>
          </cell>
        </row>
        <row r="32">
          <cell r="C32">
            <v>-7492</v>
          </cell>
        </row>
        <row r="34">
          <cell r="C34">
            <v>-2809</v>
          </cell>
        </row>
        <row r="36">
          <cell r="C36">
            <v>-10301</v>
          </cell>
        </row>
        <row r="37">
          <cell r="C37">
            <v>-287</v>
          </cell>
        </row>
        <row r="39">
          <cell r="C39">
            <v>6651</v>
          </cell>
        </row>
        <row r="94">
          <cell r="C94">
            <v>6651</v>
          </cell>
        </row>
        <row r="95">
          <cell r="C95">
            <v>0</v>
          </cell>
        </row>
        <row r="101">
          <cell r="C101">
            <v>141</v>
          </cell>
        </row>
        <row r="102">
          <cell r="C102">
            <v>947</v>
          </cell>
        </row>
        <row r="103">
          <cell r="C103">
            <v>1088</v>
          </cell>
        </row>
        <row r="104">
          <cell r="C104">
            <v>197</v>
          </cell>
        </row>
        <row r="105">
          <cell r="C105">
            <v>1</v>
          </cell>
        </row>
        <row r="106">
          <cell r="C106">
            <v>1286</v>
          </cell>
        </row>
        <row r="109">
          <cell r="C109">
            <v>-48</v>
          </cell>
        </row>
        <row r="110">
          <cell r="C110">
            <v>-486</v>
          </cell>
        </row>
        <row r="112">
          <cell r="C112">
            <v>-534</v>
          </cell>
        </row>
        <row r="113">
          <cell r="C113">
            <v>-1050</v>
          </cell>
        </row>
        <row r="115">
          <cell r="C115">
            <v>-91</v>
          </cell>
        </row>
        <row r="116">
          <cell r="C116">
            <v>6262</v>
          </cell>
        </row>
        <row r="119">
          <cell r="C119">
            <v>0</v>
          </cell>
        </row>
        <row r="120">
          <cell r="C120">
            <v>-939</v>
          </cell>
        </row>
        <row r="121">
          <cell r="C121">
            <v>5323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."/>
      <sheetName val="B.4"/>
      <sheetName val="B.5"/>
      <sheetName val="B.6"/>
      <sheetName val="B.7"/>
      <sheetName val="B.8"/>
    </sheetNames>
    <sheetDataSet>
      <sheetData sheetId="0">
        <row r="8">
          <cell r="H8">
            <v>85174.46</v>
          </cell>
          <cell r="U8">
            <v>11778.38</v>
          </cell>
          <cell r="X8">
            <v>0</v>
          </cell>
        </row>
        <row r="9">
          <cell r="H9">
            <v>4731.89</v>
          </cell>
          <cell r="U9">
            <v>10000</v>
          </cell>
          <cell r="X9">
            <v>0</v>
          </cell>
        </row>
        <row r="11">
          <cell r="H11">
            <v>22079150.07</v>
          </cell>
          <cell r="U11">
            <v>12307803.530000001</v>
          </cell>
          <cell r="X11">
            <v>0</v>
          </cell>
        </row>
        <row r="15">
          <cell r="H15">
            <v>60534.2</v>
          </cell>
          <cell r="U15">
            <v>0</v>
          </cell>
          <cell r="X15">
            <v>0</v>
          </cell>
        </row>
        <row r="16">
          <cell r="H16">
            <v>55564.72</v>
          </cell>
          <cell r="U16">
            <v>12786.74</v>
          </cell>
          <cell r="X16">
            <v>0</v>
          </cell>
        </row>
        <row r="17">
          <cell r="H17">
            <v>467070.06</v>
          </cell>
          <cell r="U17">
            <v>29943.39</v>
          </cell>
          <cell r="X17">
            <v>0</v>
          </cell>
        </row>
        <row r="18">
          <cell r="H18">
            <v>2313147.22</v>
          </cell>
          <cell r="U18">
            <v>603326.21</v>
          </cell>
          <cell r="X18">
            <v>0</v>
          </cell>
        </row>
        <row r="19">
          <cell r="H19">
            <v>780394.15</v>
          </cell>
          <cell r="U19">
            <v>282510.01</v>
          </cell>
          <cell r="X19">
            <v>0</v>
          </cell>
        </row>
        <row r="22">
          <cell r="H22">
            <v>6370.74</v>
          </cell>
          <cell r="U22">
            <v>120</v>
          </cell>
          <cell r="X22">
            <v>0</v>
          </cell>
        </row>
        <row r="23">
          <cell r="H23">
            <v>5233</v>
          </cell>
          <cell r="U23">
            <v>0</v>
          </cell>
          <cell r="X23">
            <v>0</v>
          </cell>
        </row>
        <row r="25">
          <cell r="H25">
            <v>595831.97</v>
          </cell>
          <cell r="U25">
            <v>190119.52</v>
          </cell>
          <cell r="X25">
            <v>0</v>
          </cell>
        </row>
        <row r="27">
          <cell r="H27">
            <v>129318.26</v>
          </cell>
          <cell r="U27">
            <v>23798.23</v>
          </cell>
          <cell r="X27">
            <v>0</v>
          </cell>
        </row>
        <row r="28">
          <cell r="H28">
            <v>25797394.699999996</v>
          </cell>
          <cell r="U28">
            <v>13179676.000000004</v>
          </cell>
          <cell r="X28">
            <v>0</v>
          </cell>
        </row>
      </sheetData>
      <sheetData sheetId="6">
        <row r="8">
          <cell r="C8">
            <v>80</v>
          </cell>
        </row>
        <row r="29">
          <cell r="C29">
            <v>60094</v>
          </cell>
        </row>
        <row r="51">
          <cell r="C51">
            <v>18872</v>
          </cell>
        </row>
        <row r="62">
          <cell r="C62">
            <v>7267</v>
          </cell>
        </row>
        <row r="67">
          <cell r="C67">
            <v>579</v>
          </cell>
        </row>
        <row r="68">
          <cell r="C68">
            <v>86892</v>
          </cell>
        </row>
        <row r="69">
          <cell r="C69">
            <v>1173</v>
          </cell>
        </row>
        <row r="81">
          <cell r="C81">
            <v>24255</v>
          </cell>
        </row>
        <row r="106">
          <cell r="C106">
            <v>60301</v>
          </cell>
        </row>
        <row r="135">
          <cell r="C135">
            <v>2336</v>
          </cell>
        </row>
        <row r="137">
          <cell r="C137">
            <v>86892</v>
          </cell>
        </row>
        <row r="138">
          <cell r="C138">
            <v>1173</v>
          </cell>
        </row>
      </sheetData>
      <sheetData sheetId="7">
        <row r="10">
          <cell r="C10">
            <v>25797</v>
          </cell>
        </row>
        <row r="11">
          <cell r="C11">
            <v>0</v>
          </cell>
        </row>
        <row r="12">
          <cell r="C12">
            <v>844</v>
          </cell>
        </row>
        <row r="13">
          <cell r="C13">
            <v>0</v>
          </cell>
        </row>
        <row r="14">
          <cell r="C14">
            <v>-20</v>
          </cell>
        </row>
        <row r="15">
          <cell r="C15">
            <v>26621</v>
          </cell>
        </row>
        <row r="16">
          <cell r="C16">
            <v>927</v>
          </cell>
        </row>
        <row r="17">
          <cell r="C17">
            <v>8</v>
          </cell>
        </row>
        <row r="20">
          <cell r="C20">
            <v>-13180</v>
          </cell>
        </row>
        <row r="21">
          <cell r="C21">
            <v>0</v>
          </cell>
        </row>
        <row r="22">
          <cell r="C22">
            <v>-13180</v>
          </cell>
        </row>
        <row r="23">
          <cell r="C23">
            <v>-878</v>
          </cell>
        </row>
        <row r="25">
          <cell r="C25">
            <v>-14058</v>
          </cell>
        </row>
        <row r="29">
          <cell r="C29">
            <v>0</v>
          </cell>
        </row>
        <row r="32">
          <cell r="C32">
            <v>-7584</v>
          </cell>
        </row>
        <row r="33">
          <cell r="C33">
            <v>0</v>
          </cell>
        </row>
        <row r="34">
          <cell r="C34">
            <v>-3556</v>
          </cell>
        </row>
        <row r="35">
          <cell r="C35">
            <v>0</v>
          </cell>
        </row>
        <row r="36">
          <cell r="C36">
            <v>-11140</v>
          </cell>
        </row>
        <row r="37">
          <cell r="C37">
            <v>-361</v>
          </cell>
        </row>
        <row r="39">
          <cell r="C39">
            <v>1997</v>
          </cell>
        </row>
        <row r="94">
          <cell r="C94">
            <v>1997</v>
          </cell>
        </row>
        <row r="95">
          <cell r="C95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623</v>
          </cell>
        </row>
        <row r="103">
          <cell r="C103">
            <v>623</v>
          </cell>
        </row>
        <row r="104">
          <cell r="C104">
            <v>281</v>
          </cell>
        </row>
        <row r="105">
          <cell r="C105">
            <v>26</v>
          </cell>
        </row>
        <row r="106">
          <cell r="C106">
            <v>930</v>
          </cell>
        </row>
        <row r="109">
          <cell r="C109">
            <v>-20</v>
          </cell>
        </row>
        <row r="110">
          <cell r="C110">
            <v>-876</v>
          </cell>
        </row>
        <row r="111">
          <cell r="C111">
            <v>-1</v>
          </cell>
        </row>
        <row r="112">
          <cell r="C112">
            <v>-897</v>
          </cell>
        </row>
        <row r="113">
          <cell r="C113">
            <v>-927</v>
          </cell>
        </row>
        <row r="116">
          <cell r="C116">
            <v>1103</v>
          </cell>
        </row>
        <row r="119">
          <cell r="C119">
            <v>0</v>
          </cell>
        </row>
        <row r="121">
          <cell r="C121">
            <v>1103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.31.03.06"/>
      <sheetName val="Б.5"/>
      <sheetName val="Б.6"/>
      <sheetName val="В.1."/>
      <sheetName val="В.2."/>
      <sheetName val="В.3."/>
      <sheetName val="В.4."/>
      <sheetName val="В.5."/>
      <sheetName val="В.6."/>
      <sheetName val="В.7."/>
      <sheetName val="В.8."/>
    </sheetNames>
    <sheetDataSet>
      <sheetData sheetId="0">
        <row r="8">
          <cell r="H8">
            <v>116864</v>
          </cell>
          <cell r="U8">
            <v>5455.47</v>
          </cell>
          <cell r="X8">
            <v>0</v>
          </cell>
        </row>
        <row r="9">
          <cell r="H9">
            <v>57463.84</v>
          </cell>
          <cell r="U9">
            <v>400</v>
          </cell>
          <cell r="X9">
            <v>0</v>
          </cell>
        </row>
        <row r="10">
          <cell r="H10">
            <v>0</v>
          </cell>
          <cell r="U10">
            <v>0</v>
          </cell>
          <cell r="X10">
            <v>0</v>
          </cell>
        </row>
        <row r="11">
          <cell r="H11">
            <v>5198400.38</v>
          </cell>
          <cell r="U11">
            <v>3368390.7</v>
          </cell>
          <cell r="X11">
            <v>207852.06</v>
          </cell>
        </row>
        <row r="12">
          <cell r="H12">
            <v>0</v>
          </cell>
          <cell r="U12">
            <v>0</v>
          </cell>
          <cell r="X12">
            <v>0</v>
          </cell>
        </row>
        <row r="13">
          <cell r="H13">
            <v>21710</v>
          </cell>
          <cell r="U13">
            <v>0</v>
          </cell>
          <cell r="X13">
            <v>0</v>
          </cell>
        </row>
        <row r="14">
          <cell r="H14">
            <v>150392.63</v>
          </cell>
          <cell r="U14">
            <v>170893.7</v>
          </cell>
          <cell r="X14">
            <v>0</v>
          </cell>
        </row>
        <row r="15">
          <cell r="H15">
            <v>189738.59</v>
          </cell>
          <cell r="U15">
            <v>16996.4</v>
          </cell>
          <cell r="X15">
            <v>2924.04</v>
          </cell>
        </row>
        <row r="16">
          <cell r="H16">
            <v>330838.6</v>
          </cell>
          <cell r="U16">
            <v>186599.2</v>
          </cell>
          <cell r="X16">
            <v>0</v>
          </cell>
        </row>
        <row r="17">
          <cell r="H17">
            <v>2272648.07</v>
          </cell>
          <cell r="U17">
            <v>187040.41</v>
          </cell>
          <cell r="X17">
            <v>205.23</v>
          </cell>
        </row>
        <row r="18">
          <cell r="H18">
            <v>12098900.770000001</v>
          </cell>
          <cell r="U18">
            <v>2181728.03</v>
          </cell>
          <cell r="X18">
            <v>12099.45</v>
          </cell>
        </row>
        <row r="19">
          <cell r="H19">
            <v>1037862.63</v>
          </cell>
          <cell r="U19">
            <v>632541.94</v>
          </cell>
          <cell r="X19">
            <v>260</v>
          </cell>
        </row>
        <row r="20">
          <cell r="H20">
            <v>2764.5</v>
          </cell>
          <cell r="U20">
            <v>0</v>
          </cell>
          <cell r="X20">
            <v>0</v>
          </cell>
        </row>
        <row r="21">
          <cell r="H21">
            <v>0</v>
          </cell>
          <cell r="U21">
            <v>0</v>
          </cell>
          <cell r="X21">
            <v>0</v>
          </cell>
        </row>
        <row r="22">
          <cell r="H22">
            <v>174468.88</v>
          </cell>
          <cell r="U22">
            <v>41880.04</v>
          </cell>
          <cell r="X22">
            <v>0</v>
          </cell>
        </row>
        <row r="23">
          <cell r="H23">
            <v>23893.15</v>
          </cell>
          <cell r="U23">
            <v>0</v>
          </cell>
          <cell r="X23">
            <v>0</v>
          </cell>
        </row>
        <row r="24">
          <cell r="H24">
            <v>12986.47</v>
          </cell>
          <cell r="U24">
            <v>0</v>
          </cell>
          <cell r="X24">
            <v>0</v>
          </cell>
        </row>
        <row r="25">
          <cell r="H25">
            <v>950</v>
          </cell>
          <cell r="U25">
            <v>0</v>
          </cell>
          <cell r="X25">
            <v>0</v>
          </cell>
        </row>
        <row r="26">
          <cell r="H26">
            <v>0</v>
          </cell>
          <cell r="U26">
            <v>0</v>
          </cell>
          <cell r="X26">
            <v>0</v>
          </cell>
        </row>
        <row r="27">
          <cell r="H27">
            <v>14989</v>
          </cell>
          <cell r="U27">
            <v>982.02</v>
          </cell>
          <cell r="X27">
            <v>0</v>
          </cell>
        </row>
        <row r="28">
          <cell r="H28">
            <v>20609545.04</v>
          </cell>
          <cell r="U28">
            <v>6159965.97</v>
          </cell>
          <cell r="X28">
            <v>223080.78000000003</v>
          </cell>
        </row>
      </sheetData>
      <sheetData sheetId="1">
        <row r="8">
          <cell r="H8">
            <v>0</v>
          </cell>
        </row>
        <row r="9">
          <cell r="H9">
            <v>0</v>
          </cell>
        </row>
        <row r="11">
          <cell r="H11">
            <v>3038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90</v>
          </cell>
        </row>
        <row r="17">
          <cell r="H17">
            <v>880</v>
          </cell>
        </row>
        <row r="18">
          <cell r="H18">
            <v>5508.5</v>
          </cell>
        </row>
        <row r="19">
          <cell r="H19">
            <v>565</v>
          </cell>
        </row>
        <row r="20">
          <cell r="H20">
            <v>0</v>
          </cell>
        </row>
        <row r="22">
          <cell r="H22">
            <v>1300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10816.5</v>
          </cell>
        </row>
      </sheetData>
      <sheetData sheetId="7">
        <row r="8">
          <cell r="C8">
            <v>15</v>
          </cell>
        </row>
        <row r="29">
          <cell r="C29">
            <v>12357</v>
          </cell>
        </row>
        <row r="51">
          <cell r="C51">
            <v>12321</v>
          </cell>
        </row>
        <row r="62">
          <cell r="C62">
            <v>6264</v>
          </cell>
        </row>
        <row r="67">
          <cell r="C67">
            <v>119</v>
          </cell>
        </row>
        <row r="68">
          <cell r="C68">
            <v>31076</v>
          </cell>
        </row>
        <row r="69">
          <cell r="C69">
            <v>5135</v>
          </cell>
        </row>
        <row r="81">
          <cell r="C81">
            <v>15127</v>
          </cell>
        </row>
        <row r="106">
          <cell r="C106">
            <v>12182</v>
          </cell>
        </row>
        <row r="135">
          <cell r="C135">
            <v>3767</v>
          </cell>
        </row>
        <row r="137">
          <cell r="C137">
            <v>31076</v>
          </cell>
        </row>
        <row r="138">
          <cell r="C138">
            <v>5135</v>
          </cell>
        </row>
      </sheetData>
      <sheetData sheetId="8">
        <row r="10">
          <cell r="C10">
            <v>20610</v>
          </cell>
        </row>
        <row r="11">
          <cell r="C11">
            <v>-721</v>
          </cell>
        </row>
        <row r="12">
          <cell r="C12">
            <v>-2150</v>
          </cell>
        </row>
        <row r="14">
          <cell r="C14">
            <v>-284</v>
          </cell>
        </row>
        <row r="15">
          <cell r="C15">
            <v>17455</v>
          </cell>
        </row>
        <row r="17">
          <cell r="C17">
            <v>6</v>
          </cell>
        </row>
        <row r="20">
          <cell r="C20">
            <v>-5948</v>
          </cell>
        </row>
        <row r="21">
          <cell r="C21">
            <v>489</v>
          </cell>
        </row>
        <row r="22">
          <cell r="C22">
            <v>-5459</v>
          </cell>
        </row>
        <row r="23">
          <cell r="C23">
            <v>1175</v>
          </cell>
        </row>
        <row r="24">
          <cell r="C24">
            <v>-23</v>
          </cell>
        </row>
        <row r="25">
          <cell r="C25">
            <v>-4307</v>
          </cell>
        </row>
        <row r="29">
          <cell r="C29">
            <v>0</v>
          </cell>
        </row>
        <row r="30">
          <cell r="C30">
            <v>-1223</v>
          </cell>
        </row>
        <row r="32">
          <cell r="C32">
            <v>-3698</v>
          </cell>
        </row>
        <row r="34">
          <cell r="C34">
            <v>-2789</v>
          </cell>
        </row>
        <row r="35">
          <cell r="C35">
            <v>217</v>
          </cell>
        </row>
        <row r="36">
          <cell r="C36">
            <v>-6270</v>
          </cell>
        </row>
        <row r="37">
          <cell r="C37">
            <v>-367</v>
          </cell>
        </row>
        <row r="39">
          <cell r="C39">
            <v>5294</v>
          </cell>
        </row>
        <row r="94">
          <cell r="C94">
            <v>5294</v>
          </cell>
        </row>
        <row r="95">
          <cell r="C95">
            <v>0</v>
          </cell>
        </row>
        <row r="102">
          <cell r="C102">
            <v>112</v>
          </cell>
        </row>
        <row r="103">
          <cell r="C103">
            <v>112</v>
          </cell>
        </row>
        <row r="104">
          <cell r="C104">
            <v>1</v>
          </cell>
        </row>
        <row r="106">
          <cell r="C106">
            <v>113</v>
          </cell>
        </row>
        <row r="109">
          <cell r="C109">
            <v>-33</v>
          </cell>
        </row>
        <row r="110">
          <cell r="C110">
            <v>-53</v>
          </cell>
        </row>
        <row r="111">
          <cell r="C111">
            <v>-59</v>
          </cell>
        </row>
        <row r="112">
          <cell r="C112">
            <v>-145</v>
          </cell>
        </row>
        <row r="114">
          <cell r="C114">
            <v>5</v>
          </cell>
        </row>
        <row r="116">
          <cell r="C116">
            <v>5267</v>
          </cell>
        </row>
        <row r="119">
          <cell r="C119">
            <v>0</v>
          </cell>
        </row>
        <row r="121">
          <cell r="C121">
            <v>5267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"/>
      <sheetName val="В.4"/>
      <sheetName val="B.5"/>
      <sheetName val="В.6"/>
      <sheetName val="В.7"/>
      <sheetName val="B.8"/>
    </sheetNames>
    <sheetDataSet>
      <sheetData sheetId="0">
        <row r="8">
          <cell r="H8">
            <v>1029059.29</v>
          </cell>
          <cell r="U8">
            <v>100815.75</v>
          </cell>
          <cell r="X8">
            <v>4500</v>
          </cell>
        </row>
        <row r="9">
          <cell r="H9">
            <v>32571</v>
          </cell>
          <cell r="U9">
            <v>26750</v>
          </cell>
          <cell r="X9">
            <v>0</v>
          </cell>
        </row>
        <row r="10">
          <cell r="H10">
            <v>0</v>
          </cell>
          <cell r="U10">
            <v>0</v>
          </cell>
          <cell r="X10">
            <v>0</v>
          </cell>
        </row>
        <row r="11">
          <cell r="H11">
            <v>6096040.67</v>
          </cell>
          <cell r="U11">
            <v>2522842.66</v>
          </cell>
          <cell r="X11">
            <v>366830.72</v>
          </cell>
        </row>
        <row r="12">
          <cell r="H12">
            <v>0</v>
          </cell>
          <cell r="U12">
            <v>0</v>
          </cell>
          <cell r="X12">
            <v>0</v>
          </cell>
        </row>
        <row r="13">
          <cell r="H13">
            <v>207696.2</v>
          </cell>
          <cell r="U13">
            <v>45735.83</v>
          </cell>
          <cell r="X13">
            <v>0</v>
          </cell>
        </row>
        <row r="14">
          <cell r="H14">
            <v>1980</v>
          </cell>
          <cell r="U14">
            <v>0</v>
          </cell>
          <cell r="X14">
            <v>0</v>
          </cell>
        </row>
        <row r="15">
          <cell r="H15">
            <v>62568.44</v>
          </cell>
          <cell r="U15">
            <v>1306.49</v>
          </cell>
          <cell r="X15">
            <v>0</v>
          </cell>
        </row>
        <row r="16">
          <cell r="H16">
            <v>583608.51</v>
          </cell>
          <cell r="U16">
            <v>54701.91</v>
          </cell>
          <cell r="X16">
            <v>0</v>
          </cell>
        </row>
        <row r="17">
          <cell r="H17">
            <v>114965.28</v>
          </cell>
          <cell r="U17">
            <v>25311.93</v>
          </cell>
          <cell r="X17">
            <v>0</v>
          </cell>
        </row>
        <row r="18">
          <cell r="H18">
            <v>3311849.74</v>
          </cell>
          <cell r="U18">
            <v>497069.38</v>
          </cell>
          <cell r="X18">
            <v>2511.33</v>
          </cell>
        </row>
        <row r="19">
          <cell r="H19">
            <v>491653.23</v>
          </cell>
          <cell r="U19">
            <v>46930.9</v>
          </cell>
          <cell r="X19">
            <v>0</v>
          </cell>
        </row>
        <row r="20">
          <cell r="H20">
            <v>563206.74</v>
          </cell>
          <cell r="U20">
            <v>0</v>
          </cell>
          <cell r="X20">
            <v>0</v>
          </cell>
        </row>
        <row r="21">
          <cell r="H21">
            <v>0</v>
          </cell>
          <cell r="U21">
            <v>0</v>
          </cell>
          <cell r="X21">
            <v>0</v>
          </cell>
        </row>
        <row r="22">
          <cell r="H22">
            <v>361012.3</v>
          </cell>
          <cell r="U22">
            <v>184.64</v>
          </cell>
          <cell r="X22">
            <v>0</v>
          </cell>
        </row>
        <row r="23">
          <cell r="H23">
            <v>116818.4</v>
          </cell>
          <cell r="U23">
            <v>1232.17</v>
          </cell>
          <cell r="X23">
            <v>3704.77</v>
          </cell>
        </row>
        <row r="24">
          <cell r="H24">
            <v>42196.43</v>
          </cell>
          <cell r="U24">
            <v>0</v>
          </cell>
          <cell r="X24">
            <v>0</v>
          </cell>
        </row>
        <row r="25">
          <cell r="H25">
            <v>588</v>
          </cell>
          <cell r="U25">
            <v>26205.04</v>
          </cell>
          <cell r="X25">
            <v>0</v>
          </cell>
        </row>
        <row r="26">
          <cell r="H26">
            <v>0</v>
          </cell>
          <cell r="U26">
            <v>0</v>
          </cell>
          <cell r="X26">
            <v>0</v>
          </cell>
        </row>
        <row r="27">
          <cell r="H27">
            <v>114087.85</v>
          </cell>
          <cell r="U27">
            <v>25203.6</v>
          </cell>
          <cell r="X27">
            <v>0</v>
          </cell>
        </row>
        <row r="28">
          <cell r="H28">
            <v>12605677.850000001</v>
          </cell>
          <cell r="U28">
            <v>3300609.400000001</v>
          </cell>
          <cell r="X28">
            <v>377546.82</v>
          </cell>
        </row>
      </sheetData>
      <sheetData sheetId="1">
        <row r="8">
          <cell r="H8">
            <v>2035</v>
          </cell>
        </row>
        <row r="11">
          <cell r="H11">
            <v>29758</v>
          </cell>
        </row>
        <row r="16">
          <cell r="H16">
            <v>1089</v>
          </cell>
        </row>
        <row r="17">
          <cell r="H17">
            <v>615</v>
          </cell>
        </row>
        <row r="18">
          <cell r="H18">
            <v>3264</v>
          </cell>
        </row>
        <row r="27">
          <cell r="H27">
            <v>730</v>
          </cell>
        </row>
        <row r="28">
          <cell r="H28">
            <v>37491</v>
          </cell>
        </row>
      </sheetData>
      <sheetData sheetId="6">
        <row r="8">
          <cell r="C8">
            <v>235</v>
          </cell>
        </row>
        <row r="29">
          <cell r="C29">
            <v>27817</v>
          </cell>
        </row>
        <row r="51">
          <cell r="C51">
            <v>17553</v>
          </cell>
        </row>
        <row r="62">
          <cell r="C62">
            <v>2738</v>
          </cell>
        </row>
        <row r="67">
          <cell r="C67">
            <v>212</v>
          </cell>
        </row>
        <row r="68">
          <cell r="C68">
            <v>48555</v>
          </cell>
        </row>
        <row r="81">
          <cell r="C81">
            <v>18267</v>
          </cell>
        </row>
        <row r="106">
          <cell r="C106">
            <v>25440</v>
          </cell>
        </row>
        <row r="135">
          <cell r="C135">
            <v>4848</v>
          </cell>
        </row>
        <row r="137">
          <cell r="C137">
            <v>48555</v>
          </cell>
        </row>
      </sheetData>
      <sheetData sheetId="7">
        <row r="10">
          <cell r="C10">
            <v>12606</v>
          </cell>
        </row>
        <row r="11">
          <cell r="C11">
            <v>-1190</v>
          </cell>
        </row>
        <row r="12">
          <cell r="C12">
            <v>-2093</v>
          </cell>
        </row>
        <row r="14">
          <cell r="C14">
            <v>-331</v>
          </cell>
        </row>
        <row r="15">
          <cell r="C15">
            <v>8992</v>
          </cell>
        </row>
        <row r="17">
          <cell r="C17">
            <v>2862</v>
          </cell>
        </row>
        <row r="20">
          <cell r="C20">
            <v>-2967</v>
          </cell>
        </row>
        <row r="21">
          <cell r="C21">
            <v>115</v>
          </cell>
        </row>
        <row r="22">
          <cell r="C22">
            <v>-2852</v>
          </cell>
        </row>
        <row r="23">
          <cell r="C23">
            <v>-172</v>
          </cell>
        </row>
        <row r="24">
          <cell r="C24">
            <v>-75</v>
          </cell>
        </row>
        <row r="25">
          <cell r="C25">
            <v>-3099</v>
          </cell>
        </row>
        <row r="29">
          <cell r="C29">
            <v>-3099</v>
          </cell>
        </row>
        <row r="32">
          <cell r="C32">
            <v>-3242</v>
          </cell>
        </row>
        <row r="34">
          <cell r="C34">
            <v>-2910</v>
          </cell>
        </row>
        <row r="35">
          <cell r="C35">
            <v>151</v>
          </cell>
        </row>
        <row r="36">
          <cell r="C36">
            <v>-6001</v>
          </cell>
        </row>
        <row r="37">
          <cell r="C37">
            <v>-336</v>
          </cell>
        </row>
        <row r="39">
          <cell r="C39">
            <v>2418</v>
          </cell>
        </row>
        <row r="94">
          <cell r="C94">
            <v>2418</v>
          </cell>
        </row>
        <row r="95">
          <cell r="C95">
            <v>0</v>
          </cell>
        </row>
        <row r="102">
          <cell r="C102">
            <v>342</v>
          </cell>
        </row>
        <row r="103">
          <cell r="C103">
            <v>342</v>
          </cell>
        </row>
        <row r="106">
          <cell r="C106">
            <v>342</v>
          </cell>
        </row>
        <row r="110">
          <cell r="C110">
            <v>0</v>
          </cell>
        </row>
        <row r="112">
          <cell r="C112">
            <v>0</v>
          </cell>
        </row>
        <row r="114">
          <cell r="C114">
            <v>33</v>
          </cell>
        </row>
        <row r="115">
          <cell r="C115">
            <v>-104</v>
          </cell>
        </row>
        <row r="116">
          <cell r="C116">
            <v>2689</v>
          </cell>
        </row>
        <row r="119">
          <cell r="C119">
            <v>0</v>
          </cell>
        </row>
        <row r="120">
          <cell r="C120">
            <v>-403</v>
          </cell>
        </row>
        <row r="121">
          <cell r="C121">
            <v>2286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65" zoomScaleNormal="75" zoomScaleSheetLayoutView="65" workbookViewId="0" topLeftCell="B16">
      <selection activeCell="A2" sqref="A2"/>
    </sheetView>
  </sheetViews>
  <sheetFormatPr defaultColWidth="9.140625" defaultRowHeight="12.75"/>
  <cols>
    <col min="1" max="1" width="46.00390625" style="26" customWidth="1"/>
    <col min="2" max="21" width="13.7109375" style="26" customWidth="1"/>
    <col min="22" max="22" width="11.00390625" style="26" bestFit="1" customWidth="1"/>
    <col min="23" max="16384" width="9.140625" style="26" customWidth="1"/>
  </cols>
  <sheetData>
    <row r="1" spans="1:21" ht="30" customHeight="1" thickBot="1">
      <c r="A1" s="139" t="s">
        <v>172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13" t="s">
        <v>0</v>
      </c>
    </row>
    <row r="2" spans="1:21" s="27" customFormat="1" ht="102">
      <c r="A2" s="42" t="s">
        <v>166</v>
      </c>
      <c r="B2" s="43" t="s">
        <v>127</v>
      </c>
      <c r="C2" s="43" t="s">
        <v>126</v>
      </c>
      <c r="D2" s="43" t="s">
        <v>128</v>
      </c>
      <c r="E2" s="43" t="s">
        <v>129</v>
      </c>
      <c r="F2" s="43" t="s">
        <v>130</v>
      </c>
      <c r="G2" s="43" t="s">
        <v>174</v>
      </c>
      <c r="H2" s="43" t="s">
        <v>131</v>
      </c>
      <c r="I2" s="43" t="s">
        <v>132</v>
      </c>
      <c r="J2" s="43" t="s">
        <v>133</v>
      </c>
      <c r="K2" s="43" t="s">
        <v>136</v>
      </c>
      <c r="L2" s="43" t="s">
        <v>134</v>
      </c>
      <c r="M2" s="43" t="s">
        <v>135</v>
      </c>
      <c r="N2" s="43" t="s">
        <v>138</v>
      </c>
      <c r="O2" s="43" t="s">
        <v>141</v>
      </c>
      <c r="P2" s="43" t="s">
        <v>139</v>
      </c>
      <c r="Q2" s="43" t="s">
        <v>140</v>
      </c>
      <c r="R2" s="43" t="s">
        <v>1</v>
      </c>
      <c r="S2" s="43" t="s">
        <v>137</v>
      </c>
      <c r="T2" s="105" t="s">
        <v>164</v>
      </c>
      <c r="U2" s="44" t="s">
        <v>161</v>
      </c>
    </row>
    <row r="3" spans="1:23" ht="19.5" customHeight="1">
      <c r="A3" s="39" t="s">
        <v>2</v>
      </c>
      <c r="B3" s="28">
        <f>'[4]Б.1.'!H8</f>
        <v>615381.74</v>
      </c>
      <c r="C3" s="28">
        <f>'[5]Б.1.'!H8-'[5]Б.1.'!I8</f>
        <v>1165006.3599999999</v>
      </c>
      <c r="D3" s="28">
        <f>'[6]Б.1.'!H8-'[6]Б.1.'!I8</f>
        <v>199541.99000000002</v>
      </c>
      <c r="E3" s="28">
        <f>'[7]Б.1.'!H8</f>
        <v>85174.46</v>
      </c>
      <c r="F3" s="28">
        <f>'[8]Б.1.'!H8</f>
        <v>116864</v>
      </c>
      <c r="G3" s="28">
        <f>'[10]Б.1.'!H8</f>
        <v>174735</v>
      </c>
      <c r="H3" s="28">
        <f>'[13]Б.1.'!H8-'[13]Б.1.'!I8</f>
        <v>83580.53</v>
      </c>
      <c r="I3" s="28">
        <f>'[9]Б.1.'!H8</f>
        <v>1029059.29</v>
      </c>
      <c r="J3" s="28">
        <f>'[12]Б.1.'!H8</f>
        <v>162996.83</v>
      </c>
      <c r="K3" s="28">
        <f>'[15]Б.1.'!H8</f>
        <v>41196.5</v>
      </c>
      <c r="L3" s="28">
        <f>'[14]Б.1.'!H8</f>
        <v>482900.35000000003</v>
      </c>
      <c r="M3" s="28">
        <f>'[16]Б.1.'!H8</f>
        <v>390892</v>
      </c>
      <c r="N3" s="28">
        <f>'[17]Б.1.'!H8</f>
        <v>54057</v>
      </c>
      <c r="O3" s="28">
        <f>'[20]Б.1.'!H8</f>
        <v>160994</v>
      </c>
      <c r="P3" s="28">
        <f>'[18]Б.1.'!H8</f>
        <v>47880.68</v>
      </c>
      <c r="Q3" s="28">
        <f>'[19]Б.1.'!H8</f>
        <v>50435</v>
      </c>
      <c r="R3" s="28">
        <f>'[21]Б.1.'!H8</f>
        <v>0</v>
      </c>
      <c r="S3" s="28">
        <f>'[11]Б.1.'!H8</f>
        <v>31437.94</v>
      </c>
      <c r="T3" s="106">
        <f>'[22]Б.1.'!H8</f>
        <v>1331.62</v>
      </c>
      <c r="U3" s="108">
        <f>SUM(B3:T3)</f>
        <v>4893465.29</v>
      </c>
      <c r="V3" s="29"/>
      <c r="W3" s="30"/>
    </row>
    <row r="4" spans="1:23" ht="44.25" customHeight="1">
      <c r="A4" s="40" t="s">
        <v>167</v>
      </c>
      <c r="B4" s="28">
        <f>'[4]Б.1.'!H9</f>
        <v>348756.26</v>
      </c>
      <c r="C4" s="28">
        <f>'[5]Б.1.'!H9-'[5]Б.1.'!I9</f>
        <v>637066.97</v>
      </c>
      <c r="D4" s="28">
        <f>'[6]Б.1.'!H9-'[6]Б.1.'!I9</f>
        <v>91215.05</v>
      </c>
      <c r="E4" s="28">
        <f>'[7]Б.1.'!H9</f>
        <v>4731.89</v>
      </c>
      <c r="F4" s="28">
        <f>'[8]Б.1.'!H9</f>
        <v>57463.84</v>
      </c>
      <c r="G4" s="28">
        <f>'[10]Б.1.'!H9</f>
        <v>162200</v>
      </c>
      <c r="H4" s="28">
        <f>'[13]Б.1.'!H9-'[13]Б.1.'!I9</f>
        <v>33174.53</v>
      </c>
      <c r="I4" s="28">
        <f>'[9]Б.1.'!H9</f>
        <v>32571</v>
      </c>
      <c r="J4" s="28">
        <f>'[12]Б.1.'!H9</f>
        <v>75484.17</v>
      </c>
      <c r="K4" s="28">
        <f>'[15]Б.1.'!H9</f>
        <v>0</v>
      </c>
      <c r="L4" s="28">
        <f>'[14]Б.1.'!H9</f>
        <v>6768.01</v>
      </c>
      <c r="M4" s="28">
        <f>'[16]Б.1.'!H9</f>
        <v>0</v>
      </c>
      <c r="N4" s="28">
        <f>'[17]Б.1.'!H9</f>
        <v>0</v>
      </c>
      <c r="O4" s="28">
        <f>'[20]Б.1.'!H9</f>
        <v>20342</v>
      </c>
      <c r="P4" s="28">
        <f>'[18]Б.1.'!H9</f>
        <v>0</v>
      </c>
      <c r="Q4" s="28">
        <f>'[19]Б.1.'!H9</f>
        <v>0</v>
      </c>
      <c r="R4" s="28">
        <f>'[21]Б.1.'!H9</f>
        <v>0</v>
      </c>
      <c r="S4" s="28">
        <f>'[11]Б.1.'!H9</f>
        <v>0</v>
      </c>
      <c r="T4" s="106">
        <f>'[22]Б.1.'!H9</f>
        <v>0</v>
      </c>
      <c r="U4" s="108">
        <f aca="true" t="shared" si="0" ref="U4:U23">SUM(B4:T4)</f>
        <v>1469773.72</v>
      </c>
      <c r="V4" s="29"/>
      <c r="W4" s="30"/>
    </row>
    <row r="5" spans="1:23" ht="15.75">
      <c r="A5" s="39" t="s">
        <v>3</v>
      </c>
      <c r="B5" s="28">
        <f>'[4]Б.1.'!H10</f>
        <v>290.5</v>
      </c>
      <c r="C5" s="28">
        <f>'[5]Б.1.'!H10-'[5]Б.1.'!I10</f>
        <v>0</v>
      </c>
      <c r="D5" s="28">
        <f>'[6]Б.1.'!H10-'[6]Б.1.'!I10</f>
        <v>0</v>
      </c>
      <c r="E5" s="28">
        <f>'[7]Б.1.'!H10</f>
        <v>0</v>
      </c>
      <c r="F5" s="28">
        <f>'[8]Б.1.'!H10</f>
        <v>0</v>
      </c>
      <c r="G5" s="28">
        <f>'[10]Б.1.'!H10</f>
        <v>0</v>
      </c>
      <c r="H5" s="28">
        <f>'[13]Б.1.'!H10-'[13]Б.1.'!I10</f>
        <v>0</v>
      </c>
      <c r="I5" s="28">
        <f>'[9]Б.1.'!H10</f>
        <v>0</v>
      </c>
      <c r="J5" s="28">
        <f>'[12]Б.1.'!H10</f>
        <v>4092.26</v>
      </c>
      <c r="K5" s="28">
        <f>'[15]Б.1.'!H10</f>
        <v>0</v>
      </c>
      <c r="L5" s="28">
        <f>'[14]Б.1.'!H10</f>
        <v>0</v>
      </c>
      <c r="M5" s="28">
        <f>'[16]Б.1.'!H10</f>
        <v>0</v>
      </c>
      <c r="N5" s="28">
        <f>'[17]Б.1.'!H10</f>
        <v>0</v>
      </c>
      <c r="O5" s="28">
        <f>'[20]Б.1.'!H10</f>
        <v>0</v>
      </c>
      <c r="P5" s="28">
        <f>'[18]Б.1.'!H10</f>
        <v>0</v>
      </c>
      <c r="Q5" s="28">
        <f>'[19]Б.1.'!H10</f>
        <v>0</v>
      </c>
      <c r="R5" s="28">
        <f>'[21]Б.1.'!H10</f>
        <v>0</v>
      </c>
      <c r="S5" s="28">
        <f>'[11]Б.1.'!H10</f>
        <v>0</v>
      </c>
      <c r="T5" s="106">
        <f>'[22]Б.1.'!H10</f>
        <v>0</v>
      </c>
      <c r="U5" s="108">
        <f t="shared" si="0"/>
        <v>4382.76</v>
      </c>
      <c r="V5" s="29"/>
      <c r="W5" s="30"/>
    </row>
    <row r="6" spans="1:23" ht="42" customHeight="1">
      <c r="A6" s="39" t="s">
        <v>4</v>
      </c>
      <c r="B6" s="28">
        <f>'[4]Б.1.'!H11</f>
        <v>15626408.280000001</v>
      </c>
      <c r="C6" s="28">
        <f>'[5]Б.1.'!H11-'[5]Б.1.'!I11</f>
        <v>10456809.379999997</v>
      </c>
      <c r="D6" s="28">
        <f>'[6]Б.1.'!H11-'[6]Б.1.'!I11</f>
        <v>11192968.31</v>
      </c>
      <c r="E6" s="28">
        <f>'[7]Б.1.'!H11</f>
        <v>22079150.07</v>
      </c>
      <c r="F6" s="28">
        <f>'[8]Б.1.'!H11</f>
        <v>5198400.38</v>
      </c>
      <c r="G6" s="28">
        <f>'[10]Б.1.'!H11</f>
        <v>3256506</v>
      </c>
      <c r="H6" s="28">
        <f>'[13]Б.1.'!H11-'[13]Б.1.'!I11</f>
        <v>2696640.104</v>
      </c>
      <c r="I6" s="28">
        <f>'[9]Б.1.'!H11</f>
        <v>6096040.67</v>
      </c>
      <c r="J6" s="28">
        <f>'[12]Б.1.'!H11</f>
        <v>3243379.82</v>
      </c>
      <c r="K6" s="28">
        <f>'[15]Б.1.'!H11</f>
        <v>1015411.92</v>
      </c>
      <c r="L6" s="28">
        <f>'[14]Б.1.'!H11</f>
        <v>1327505.01</v>
      </c>
      <c r="M6" s="28">
        <f>'[16]Б.1.'!H11</f>
        <v>0</v>
      </c>
      <c r="N6" s="28">
        <f>'[17]Б.1.'!H11</f>
        <v>1034575</v>
      </c>
      <c r="O6" s="28">
        <f>'[20]Б.1.'!H11</f>
        <v>481073</v>
      </c>
      <c r="P6" s="28">
        <f>'[18]Б.1.'!H11</f>
        <v>177736.17</v>
      </c>
      <c r="Q6" s="28">
        <f>'[19]Б.1.'!H11</f>
        <v>37564</v>
      </c>
      <c r="R6" s="28">
        <f>'[21]Б.1.'!H11</f>
        <v>0</v>
      </c>
      <c r="S6" s="28">
        <f>'[11]Б.1.'!H11</f>
        <v>381296.36</v>
      </c>
      <c r="T6" s="106">
        <f>'[22]Б.1.'!H11</f>
        <v>0</v>
      </c>
      <c r="U6" s="108">
        <f t="shared" si="0"/>
        <v>84301464.474</v>
      </c>
      <c r="V6" s="29"/>
      <c r="W6" s="30"/>
    </row>
    <row r="7" spans="1:23" ht="25.5">
      <c r="A7" s="39" t="s">
        <v>5</v>
      </c>
      <c r="B7" s="28">
        <f>'[4]Б.1.'!H12</f>
        <v>36201.64</v>
      </c>
      <c r="C7" s="28">
        <f>'[5]Б.1.'!H12-'[5]Б.1.'!I12</f>
        <v>0</v>
      </c>
      <c r="D7" s="28">
        <f>'[6]Б.1.'!H12-'[6]Б.1.'!I12</f>
        <v>2132309</v>
      </c>
      <c r="E7" s="28">
        <f>'[7]Б.1.'!H12</f>
        <v>0</v>
      </c>
      <c r="F7" s="28">
        <f>'[8]Б.1.'!H12</f>
        <v>0</v>
      </c>
      <c r="G7" s="28">
        <f>'[10]Б.1.'!H12</f>
        <v>0</v>
      </c>
      <c r="H7" s="28">
        <f>'[13]Б.1.'!H12-'[13]Б.1.'!I12</f>
        <v>0</v>
      </c>
      <c r="I7" s="28">
        <f>'[9]Б.1.'!H12</f>
        <v>0</v>
      </c>
      <c r="J7" s="28">
        <f>'[12]Б.1.'!H12</f>
        <v>0</v>
      </c>
      <c r="K7" s="28">
        <f>'[15]Б.1.'!H12</f>
        <v>0</v>
      </c>
      <c r="L7" s="28">
        <f>'[14]Б.1.'!H12</f>
        <v>0</v>
      </c>
      <c r="M7" s="28">
        <f>'[16]Б.1.'!H12</f>
        <v>0</v>
      </c>
      <c r="N7" s="28">
        <f>'[17]Б.1.'!H12</f>
        <v>0</v>
      </c>
      <c r="O7" s="28">
        <f>'[20]Б.1.'!H12</f>
        <v>0</v>
      </c>
      <c r="P7" s="28">
        <f>'[18]Б.1.'!H12</f>
        <v>0</v>
      </c>
      <c r="Q7" s="28">
        <f>'[19]Б.1.'!H12</f>
        <v>0</v>
      </c>
      <c r="R7" s="28">
        <f>'[21]Б.1.'!H12</f>
        <v>0</v>
      </c>
      <c r="S7" s="28">
        <f>'[11]Б.1.'!H12</f>
        <v>0</v>
      </c>
      <c r="T7" s="106">
        <f>'[22]Б.1.'!H12</f>
        <v>0</v>
      </c>
      <c r="U7" s="108">
        <f t="shared" si="0"/>
        <v>2168510.64</v>
      </c>
      <c r="V7" s="29"/>
      <c r="W7" s="30"/>
    </row>
    <row r="8" spans="1:23" ht="15.75">
      <c r="A8" s="39" t="s">
        <v>6</v>
      </c>
      <c r="B8" s="28">
        <f>'[4]Б.1.'!H13</f>
        <v>295593.84</v>
      </c>
      <c r="C8" s="28">
        <f>'[5]Б.1.'!H13-'[5]Б.1.'!I13</f>
        <v>768982.2511586953</v>
      </c>
      <c r="D8" s="28">
        <f>'[6]Б.1.'!H13-'[6]Б.1.'!I13</f>
        <v>617564.799999999</v>
      </c>
      <c r="E8" s="28">
        <f>'[7]Б.1.'!H13</f>
        <v>0</v>
      </c>
      <c r="F8" s="28">
        <f>'[8]Б.1.'!H13</f>
        <v>21710</v>
      </c>
      <c r="G8" s="28">
        <f>'[10]Б.1.'!H13</f>
        <v>0</v>
      </c>
      <c r="H8" s="28">
        <f>'[13]Б.1.'!H13-'[13]Б.1.'!I13</f>
        <v>0</v>
      </c>
      <c r="I8" s="28">
        <f>'[9]Б.1.'!H13</f>
        <v>207696.2</v>
      </c>
      <c r="J8" s="28">
        <f>'[12]Б.1.'!H13</f>
        <v>0</v>
      </c>
      <c r="K8" s="28">
        <f>'[15]Б.1.'!H13</f>
        <v>0</v>
      </c>
      <c r="L8" s="28">
        <f>'[14]Б.1.'!H13</f>
        <v>0</v>
      </c>
      <c r="M8" s="28">
        <f>'[16]Б.1.'!H13</f>
        <v>0</v>
      </c>
      <c r="N8" s="28">
        <f>'[17]Б.1.'!H13</f>
        <v>0</v>
      </c>
      <c r="O8" s="28">
        <f>'[20]Б.1.'!H13</f>
        <v>0</v>
      </c>
      <c r="P8" s="28">
        <f>'[18]Б.1.'!H13</f>
        <v>0</v>
      </c>
      <c r="Q8" s="28">
        <f>'[19]Б.1.'!H13</f>
        <v>0</v>
      </c>
      <c r="R8" s="28">
        <f>'[21]Б.1.'!H13</f>
        <v>0</v>
      </c>
      <c r="S8" s="28">
        <f>'[11]Б.1.'!H13</f>
        <v>0</v>
      </c>
      <c r="T8" s="106">
        <f>'[22]Б.1.'!H13</f>
        <v>0</v>
      </c>
      <c r="U8" s="108">
        <f t="shared" si="0"/>
        <v>1911547.0911586944</v>
      </c>
      <c r="V8" s="29"/>
      <c r="W8" s="30"/>
    </row>
    <row r="9" spans="1:23" ht="15.75">
      <c r="A9" s="39" t="s">
        <v>7</v>
      </c>
      <c r="B9" s="28">
        <f>'[4]Б.1.'!H14</f>
        <v>120265.63</v>
      </c>
      <c r="C9" s="28">
        <f>'[5]Б.1.'!H14-'[5]Б.1.'!I14</f>
        <v>6370615.099645247</v>
      </c>
      <c r="D9" s="28">
        <f>'[6]Б.1.'!H14-'[6]Б.1.'!I14</f>
        <v>4607216.35</v>
      </c>
      <c r="E9" s="28">
        <f>'[7]Б.1.'!H14</f>
        <v>0</v>
      </c>
      <c r="F9" s="28">
        <f>'[8]Б.1.'!H14</f>
        <v>150392.63</v>
      </c>
      <c r="G9" s="28">
        <f>'[10]Б.1.'!H14</f>
        <v>0</v>
      </c>
      <c r="H9" s="28">
        <f>'[13]Б.1.'!H14-'[13]Б.1.'!I14</f>
        <v>0</v>
      </c>
      <c r="I9" s="28">
        <f>'[9]Б.1.'!H14</f>
        <v>1980</v>
      </c>
      <c r="J9" s="28">
        <f>'[12]Б.1.'!H14</f>
        <v>265921.83</v>
      </c>
      <c r="K9" s="28">
        <f>'[15]Б.1.'!H14</f>
        <v>0</v>
      </c>
      <c r="L9" s="28">
        <f>'[14]Б.1.'!H14</f>
        <v>11309.92</v>
      </c>
      <c r="M9" s="28">
        <f>'[16]Б.1.'!H14</f>
        <v>0</v>
      </c>
      <c r="N9" s="28">
        <f>'[17]Б.1.'!H14</f>
        <v>0</v>
      </c>
      <c r="O9" s="28">
        <f>'[20]Б.1.'!H14</f>
        <v>0</v>
      </c>
      <c r="P9" s="28">
        <f>'[18]Б.1.'!H14</f>
        <v>0</v>
      </c>
      <c r="Q9" s="28">
        <f>'[19]Б.1.'!H14</f>
        <v>0</v>
      </c>
      <c r="R9" s="28">
        <f>'[21]Б.1.'!H14</f>
        <v>0</v>
      </c>
      <c r="S9" s="28">
        <f>'[11]Б.1.'!H14</f>
        <v>0</v>
      </c>
      <c r="T9" s="106">
        <f>'[22]Б.1.'!H14</f>
        <v>0</v>
      </c>
      <c r="U9" s="108">
        <f t="shared" si="0"/>
        <v>11527701.459645247</v>
      </c>
      <c r="V9" s="29"/>
      <c r="W9" s="30"/>
    </row>
    <row r="10" spans="1:23" ht="27.75" customHeight="1">
      <c r="A10" s="39" t="s">
        <v>8</v>
      </c>
      <c r="B10" s="28">
        <f>'[4]Б.1.'!H15</f>
        <v>787490.69</v>
      </c>
      <c r="C10" s="28">
        <f>'[5]Б.1.'!H15-'[5]Б.1.'!I15</f>
        <v>1551267.98</v>
      </c>
      <c r="D10" s="28">
        <f>'[6]Б.1.'!H15-'[6]Б.1.'!I15</f>
        <v>607982.9299999989</v>
      </c>
      <c r="E10" s="28">
        <f>'[7]Б.1.'!H15</f>
        <v>60534.2</v>
      </c>
      <c r="F10" s="28">
        <f>'[8]Б.1.'!H15</f>
        <v>189738.59</v>
      </c>
      <c r="G10" s="28">
        <f>'[10]Б.1.'!H15</f>
        <v>11154</v>
      </c>
      <c r="H10" s="28">
        <f>'[13]Б.1.'!H15-'[13]Б.1.'!I15</f>
        <v>108810.02</v>
      </c>
      <c r="I10" s="28">
        <f>'[9]Б.1.'!H15</f>
        <v>62568.44</v>
      </c>
      <c r="J10" s="28">
        <f>'[12]Б.1.'!H15</f>
        <v>187824.66</v>
      </c>
      <c r="K10" s="28">
        <f>'[15]Б.1.'!H15</f>
        <v>9958.41</v>
      </c>
      <c r="L10" s="28">
        <f>'[14]Б.1.'!H15</f>
        <v>75187.4</v>
      </c>
      <c r="M10" s="28">
        <f>'[16]Б.1.'!H15</f>
        <v>704992</v>
      </c>
      <c r="N10" s="28">
        <f>'[17]Б.1.'!H15</f>
        <v>0</v>
      </c>
      <c r="O10" s="28">
        <f>'[20]Б.1.'!H15</f>
        <v>5857</v>
      </c>
      <c r="P10" s="28">
        <f>'[18]Б.1.'!H15</f>
        <v>264976.84</v>
      </c>
      <c r="Q10" s="28">
        <f>'[19]Б.1.'!H15</f>
        <v>86223</v>
      </c>
      <c r="R10" s="28">
        <f>'[21]Б.1.'!H15</f>
        <v>0</v>
      </c>
      <c r="S10" s="28">
        <f>'[11]Б.1.'!H15</f>
        <v>111.92</v>
      </c>
      <c r="T10" s="106">
        <f>'[22]Б.1.'!H15</f>
        <v>0</v>
      </c>
      <c r="U10" s="108">
        <f t="shared" si="0"/>
        <v>4714678.079999998</v>
      </c>
      <c r="V10" s="29"/>
      <c r="W10" s="30"/>
    </row>
    <row r="11" spans="1:23" ht="33" customHeight="1">
      <c r="A11" s="39" t="s">
        <v>9</v>
      </c>
      <c r="B11" s="28">
        <f>'[4]Б.1.'!H16</f>
        <v>4467293.3</v>
      </c>
      <c r="C11" s="28">
        <f>'[5]Б.1.'!H16-'[5]Б.1.'!I16</f>
        <v>11045364.020000001</v>
      </c>
      <c r="D11" s="28">
        <f>'[6]Б.1.'!H16-'[6]Б.1.'!I16</f>
        <v>6872870.169999996</v>
      </c>
      <c r="E11" s="28">
        <f>'[7]Б.1.'!H16</f>
        <v>55564.72</v>
      </c>
      <c r="F11" s="28">
        <f>'[8]Б.1.'!H16</f>
        <v>330838.6</v>
      </c>
      <c r="G11" s="28">
        <f>'[10]Б.1.'!H16</f>
        <v>221124</v>
      </c>
      <c r="H11" s="28">
        <f>'[13]Б.1.'!H16-'[13]Б.1.'!I16</f>
        <v>6018970.24</v>
      </c>
      <c r="I11" s="28">
        <f>'[9]Б.1.'!H16</f>
        <v>583608.51</v>
      </c>
      <c r="J11" s="28">
        <f>'[12]Б.1.'!H16</f>
        <v>561657.04</v>
      </c>
      <c r="K11" s="28">
        <f>'[15]Б.1.'!H16</f>
        <v>137738.97</v>
      </c>
      <c r="L11" s="28">
        <f>'[14]Б.1.'!H16</f>
        <v>799567.45</v>
      </c>
      <c r="M11" s="28">
        <f>'[16]Б.1.'!H16</f>
        <v>2531252</v>
      </c>
      <c r="N11" s="28">
        <f>'[17]Б.1.'!H16</f>
        <v>255929</v>
      </c>
      <c r="O11" s="28">
        <f>'[20]Б.1.'!H16</f>
        <v>433714</v>
      </c>
      <c r="P11" s="28">
        <f>'[18]Б.1.'!H16</f>
        <v>499784.35</v>
      </c>
      <c r="Q11" s="28">
        <f>'[19]Б.1.'!H16</f>
        <v>168806</v>
      </c>
      <c r="R11" s="28">
        <f>'[21]Б.1.'!H16</f>
        <v>0</v>
      </c>
      <c r="S11" s="28">
        <f>'[11]Б.1.'!H16</f>
        <v>74207.97</v>
      </c>
      <c r="T11" s="106">
        <f>'[22]Б.1.'!H16</f>
        <v>400910.62999999995</v>
      </c>
      <c r="U11" s="108">
        <f t="shared" si="0"/>
        <v>35459200.97</v>
      </c>
      <c r="V11" s="29"/>
      <c r="W11" s="30"/>
    </row>
    <row r="12" spans="1:23" ht="30.75" customHeight="1">
      <c r="A12" s="39" t="s">
        <v>10</v>
      </c>
      <c r="B12" s="28">
        <f>'[4]Б.1.'!H17</f>
        <v>462883.65</v>
      </c>
      <c r="C12" s="28">
        <f>'[5]Б.1.'!H17-'[5]Б.1.'!I17</f>
        <v>1440730.12</v>
      </c>
      <c r="D12" s="28">
        <f>'[6]Б.1.'!H17-'[6]Б.1.'!I17</f>
        <v>1365043.33</v>
      </c>
      <c r="E12" s="28">
        <f>'[7]Б.1.'!H17</f>
        <v>467070.06</v>
      </c>
      <c r="F12" s="28">
        <f>'[8]Б.1.'!H17</f>
        <v>2272648.07</v>
      </c>
      <c r="G12" s="28">
        <f>'[10]Б.1.'!H17</f>
        <v>24514</v>
      </c>
      <c r="H12" s="28">
        <f>'[13]Б.1.'!H17-'[13]Б.1.'!I17</f>
        <v>5812294.94</v>
      </c>
      <c r="I12" s="28">
        <f>'[9]Б.1.'!H17</f>
        <v>114965.28</v>
      </c>
      <c r="J12" s="28">
        <f>'[12]Б.1.'!H17</f>
        <v>203190.69</v>
      </c>
      <c r="K12" s="28">
        <f>'[15]Б.1.'!H17</f>
        <v>305028.66</v>
      </c>
      <c r="L12" s="28">
        <f>'[14]Б.1.'!H17</f>
        <v>48497.26</v>
      </c>
      <c r="M12" s="28">
        <f>'[16]Б.1.'!H17</f>
        <v>259483</v>
      </c>
      <c r="N12" s="28">
        <f>'[17]Б.1.'!H17</f>
        <v>44446</v>
      </c>
      <c r="O12" s="28">
        <f>'[20]Б.1.'!H17</f>
        <v>104933</v>
      </c>
      <c r="P12" s="28">
        <f>'[18]Б.1.'!H17</f>
        <v>520196.63</v>
      </c>
      <c r="Q12" s="28">
        <f>'[19]Б.1.'!H17</f>
        <v>830376</v>
      </c>
      <c r="R12" s="28">
        <f>'[21]Б.1.'!H17</f>
        <v>0</v>
      </c>
      <c r="S12" s="28">
        <f>'[11]Б.1.'!H17</f>
        <v>182799.6</v>
      </c>
      <c r="T12" s="106">
        <f>'[22]Б.1.'!H17</f>
        <v>0</v>
      </c>
      <c r="U12" s="108">
        <f t="shared" si="0"/>
        <v>14459100.290000001</v>
      </c>
      <c r="V12" s="29"/>
      <c r="W12" s="30"/>
    </row>
    <row r="13" spans="1:23" ht="42" customHeight="1">
      <c r="A13" s="39" t="s">
        <v>11</v>
      </c>
      <c r="B13" s="28">
        <f>'[4]Б.1.'!H18</f>
        <v>27887298.54</v>
      </c>
      <c r="C13" s="28">
        <f>'[5]Б.1.'!H18-'[5]Б.1.'!I18</f>
        <v>13219829.99</v>
      </c>
      <c r="D13" s="28">
        <f>'[6]Б.1.'!H18-'[6]Б.1.'!I18</f>
        <v>6433463.739999988</v>
      </c>
      <c r="E13" s="28">
        <f>'[7]Б.1.'!H18</f>
        <v>2313147.22</v>
      </c>
      <c r="F13" s="28">
        <f>'[8]Б.1.'!H18</f>
        <v>12098900.770000001</v>
      </c>
      <c r="G13" s="28">
        <f>'[10]Б.1.'!H18</f>
        <v>14033751</v>
      </c>
      <c r="H13" s="28">
        <f>'[13]Б.1.'!H18-'[13]Б.1.'!I18</f>
        <v>1708086.95</v>
      </c>
      <c r="I13" s="28">
        <f>'[9]Б.1.'!H18</f>
        <v>3311849.74</v>
      </c>
      <c r="J13" s="28">
        <f>'[12]Б.1.'!H18</f>
        <v>4869257.63</v>
      </c>
      <c r="K13" s="28">
        <f>'[15]Б.1.'!H18</f>
        <v>3906295.84</v>
      </c>
      <c r="L13" s="28">
        <f>'[14]Б.1.'!H18</f>
        <v>1564902.5</v>
      </c>
      <c r="M13" s="28">
        <f>'[16]Б.1.'!H18</f>
        <v>0</v>
      </c>
      <c r="N13" s="28">
        <f>'[17]Б.1.'!H18</f>
        <v>631796</v>
      </c>
      <c r="O13" s="28">
        <f>'[20]Б.1.'!H18</f>
        <v>531092</v>
      </c>
      <c r="P13" s="28">
        <f>'[18]Б.1.'!H18</f>
        <v>94865.55</v>
      </c>
      <c r="Q13" s="28">
        <f>'[19]Б.1.'!H18</f>
        <v>0</v>
      </c>
      <c r="R13" s="28">
        <f>'[21]Б.1.'!H18</f>
        <v>0</v>
      </c>
      <c r="S13" s="28">
        <f>'[11]Б.1.'!H18</f>
        <v>8826.55</v>
      </c>
      <c r="T13" s="106">
        <f>'[22]Б.1.'!H18</f>
        <v>90623.77</v>
      </c>
      <c r="U13" s="108">
        <f t="shared" si="0"/>
        <v>92703987.78999998</v>
      </c>
      <c r="V13" s="29"/>
      <c r="W13" s="30"/>
    </row>
    <row r="14" spans="1:21" ht="15.75">
      <c r="A14" s="39" t="s">
        <v>168</v>
      </c>
      <c r="B14" s="28">
        <f>'[4]Б.1.'!H19</f>
        <v>2124634.91</v>
      </c>
      <c r="C14" s="28">
        <f>'[5]Б.1.'!H19-'[5]Б.1.'!I19</f>
        <v>3931995.7</v>
      </c>
      <c r="D14" s="28">
        <f>'[6]Б.1.'!H19-'[6]Б.1.'!I19</f>
        <v>863341.729999999</v>
      </c>
      <c r="E14" s="28">
        <f>'[7]Б.1.'!H19</f>
        <v>780394.15</v>
      </c>
      <c r="F14" s="28">
        <f>'[8]Б.1.'!H19</f>
        <v>1037862.63</v>
      </c>
      <c r="G14" s="28">
        <f>'[10]Б.1.'!H19</f>
        <v>0</v>
      </c>
      <c r="H14" s="28">
        <f>'[13]Б.1.'!H19-'[13]Б.1.'!I19</f>
        <v>363476.55</v>
      </c>
      <c r="I14" s="28">
        <f>'[9]Б.1.'!H19</f>
        <v>491653.23</v>
      </c>
      <c r="J14" s="28">
        <f>'[12]Б.1.'!H19</f>
        <v>792215.32</v>
      </c>
      <c r="K14" s="28">
        <f>'[15]Б.1.'!H19</f>
        <v>403716.51</v>
      </c>
      <c r="L14" s="28">
        <f>'[14]Б.1.'!H19</f>
        <v>0</v>
      </c>
      <c r="M14" s="28">
        <f>'[16]Б.1.'!H19</f>
        <v>0</v>
      </c>
      <c r="N14" s="28">
        <f>'[17]Б.1.'!H19</f>
        <v>0</v>
      </c>
      <c r="O14" s="28">
        <f>'[20]Б.1.'!H19</f>
        <v>0</v>
      </c>
      <c r="P14" s="28">
        <f>'[18]Б.1.'!H19</f>
        <v>0</v>
      </c>
      <c r="Q14" s="28">
        <f>'[19]Б.1.'!H19</f>
        <v>0</v>
      </c>
      <c r="R14" s="28">
        <f>'[21]Б.1.'!H19</f>
        <v>0</v>
      </c>
      <c r="S14" s="28">
        <f>'[11]Б.1.'!H19</f>
        <v>0</v>
      </c>
      <c r="T14" s="106">
        <f>'[22]Б.1.'!H19</f>
        <v>0</v>
      </c>
      <c r="U14" s="108">
        <f t="shared" si="0"/>
        <v>10789290.730000002</v>
      </c>
    </row>
    <row r="15" spans="1:21" ht="42.75" customHeight="1">
      <c r="A15" s="39" t="s">
        <v>12</v>
      </c>
      <c r="B15" s="28">
        <f>'[4]Б.1.'!H20</f>
        <v>549444.15</v>
      </c>
      <c r="C15" s="28">
        <f>'[5]Б.1.'!H20-'[5]Б.1.'!I20</f>
        <v>86165.33884130459</v>
      </c>
      <c r="D15" s="28">
        <f>'[6]Б.1.'!H20-'[6]Б.1.'!I20</f>
        <v>1159030.99</v>
      </c>
      <c r="E15" s="28">
        <f>'[7]Б.1.'!H20</f>
        <v>0</v>
      </c>
      <c r="F15" s="28">
        <f>'[8]Б.1.'!H20</f>
        <v>2764.5</v>
      </c>
      <c r="G15" s="28">
        <f>'[10]Б.1.'!H20</f>
        <v>0</v>
      </c>
      <c r="H15" s="28">
        <f>'[13]Б.1.'!H20-'[13]Б.1.'!I20</f>
        <v>0</v>
      </c>
      <c r="I15" s="28">
        <f>'[9]Б.1.'!H20</f>
        <v>563206.74</v>
      </c>
      <c r="J15" s="28">
        <f>'[12]Б.1.'!H20</f>
        <v>0</v>
      </c>
      <c r="K15" s="28">
        <f>'[15]Б.1.'!H20</f>
        <v>0</v>
      </c>
      <c r="L15" s="28">
        <f>'[14]Б.1.'!H20</f>
        <v>0</v>
      </c>
      <c r="M15" s="28">
        <f>'[16]Б.1.'!H20</f>
        <v>0</v>
      </c>
      <c r="N15" s="28">
        <f>'[17]Б.1.'!H20</f>
        <v>0</v>
      </c>
      <c r="O15" s="28">
        <f>'[20]Б.1.'!H20</f>
        <v>0</v>
      </c>
      <c r="P15" s="28">
        <f>'[18]Б.1.'!H20</f>
        <v>0</v>
      </c>
      <c r="Q15" s="28">
        <f>'[19]Б.1.'!H20</f>
        <v>0</v>
      </c>
      <c r="R15" s="28">
        <f>'[21]Б.1.'!H20</f>
        <v>0</v>
      </c>
      <c r="S15" s="28">
        <f>'[11]Б.1.'!H20</f>
        <v>0</v>
      </c>
      <c r="T15" s="106">
        <f>'[22]Б.1.'!H20</f>
        <v>0</v>
      </c>
      <c r="U15" s="108">
        <f t="shared" si="0"/>
        <v>2360611.7188413045</v>
      </c>
    </row>
    <row r="16" spans="1:21" ht="44.25" customHeight="1">
      <c r="A16" s="39" t="s">
        <v>13</v>
      </c>
      <c r="B16" s="28">
        <f>'[4]Б.1.'!H21</f>
        <v>5.4</v>
      </c>
      <c r="C16" s="28">
        <f>'[5]Б.1.'!H21-'[5]Б.1.'!I21</f>
        <v>88916.22035475366</v>
      </c>
      <c r="D16" s="28">
        <f>'[6]Б.1.'!H21-'[6]Б.1.'!I21</f>
        <v>1123844.78</v>
      </c>
      <c r="E16" s="28">
        <f>'[7]Б.1.'!H21</f>
        <v>0</v>
      </c>
      <c r="F16" s="28">
        <f>'[8]Б.1.'!H21</f>
        <v>0</v>
      </c>
      <c r="G16" s="28">
        <f>'[10]Б.1.'!H21</f>
        <v>0</v>
      </c>
      <c r="H16" s="28">
        <f>'[13]Б.1.'!H21-'[13]Б.1.'!I21</f>
        <v>1347</v>
      </c>
      <c r="I16" s="28">
        <f>'[9]Б.1.'!H21</f>
        <v>0</v>
      </c>
      <c r="J16" s="28">
        <f>'[12]Б.1.'!H21</f>
        <v>0</v>
      </c>
      <c r="K16" s="28">
        <f>'[15]Б.1.'!H21</f>
        <v>0</v>
      </c>
      <c r="L16" s="28">
        <f>'[14]Б.1.'!H21</f>
        <v>0</v>
      </c>
      <c r="M16" s="28">
        <f>'[16]Б.1.'!H21</f>
        <v>0</v>
      </c>
      <c r="N16" s="28">
        <f>'[17]Б.1.'!H21</f>
        <v>0</v>
      </c>
      <c r="O16" s="28">
        <f>'[20]Б.1.'!H21</f>
        <v>0</v>
      </c>
      <c r="P16" s="28">
        <f>'[18]Б.1.'!H21</f>
        <v>0</v>
      </c>
      <c r="Q16" s="28">
        <f>'[19]Б.1.'!H21</f>
        <v>0</v>
      </c>
      <c r="R16" s="28">
        <f>'[21]Б.1.'!H21</f>
        <v>0</v>
      </c>
      <c r="S16" s="28">
        <f>'[11]Б.1.'!H21</f>
        <v>0</v>
      </c>
      <c r="T16" s="106">
        <f>'[22]Б.1.'!H21</f>
        <v>0</v>
      </c>
      <c r="U16" s="108">
        <f t="shared" si="0"/>
        <v>1214113.4003547537</v>
      </c>
    </row>
    <row r="17" spans="1:21" ht="30" customHeight="1">
      <c r="A17" s="39" t="s">
        <v>14</v>
      </c>
      <c r="B17" s="28">
        <f>'[4]Б.1.'!H22</f>
        <v>3474104.02</v>
      </c>
      <c r="C17" s="28">
        <f>'[5]Б.1.'!H22-'[5]Б.1.'!I22</f>
        <v>1675374.68</v>
      </c>
      <c r="D17" s="28">
        <f>'[6]Б.1.'!H22-'[6]Б.1.'!I22</f>
        <v>927510.2000000002</v>
      </c>
      <c r="E17" s="28">
        <f>'[7]Б.1.'!H22</f>
        <v>6370.74</v>
      </c>
      <c r="F17" s="28">
        <f>'[8]Б.1.'!H22</f>
        <v>174468.88</v>
      </c>
      <c r="G17" s="28">
        <f>'[10]Б.1.'!H22</f>
        <v>28632</v>
      </c>
      <c r="H17" s="28">
        <f>'[13]Б.1.'!H22-'[13]Б.1.'!I22</f>
        <v>425786.5</v>
      </c>
      <c r="I17" s="28">
        <f>'[9]Б.1.'!H22</f>
        <v>361012.3</v>
      </c>
      <c r="J17" s="28">
        <f>'[12]Б.1.'!H22</f>
        <v>159982.37</v>
      </c>
      <c r="K17" s="28">
        <f>'[15]Б.1.'!H22</f>
        <v>69507.69</v>
      </c>
      <c r="L17" s="28">
        <f>'[14]Б.1.'!H22</f>
        <v>279329.48</v>
      </c>
      <c r="M17" s="28">
        <f>'[16]Б.1.'!H22</f>
        <v>167032</v>
      </c>
      <c r="N17" s="28">
        <f>'[17]Б.1.'!H22</f>
        <v>7967</v>
      </c>
      <c r="O17" s="28">
        <f>'[20]Б.1.'!H22</f>
        <v>40235</v>
      </c>
      <c r="P17" s="28">
        <f>'[18]Б.1.'!H22</f>
        <v>115048.72</v>
      </c>
      <c r="Q17" s="28">
        <f>'[19]Б.1.'!H22</f>
        <v>96256</v>
      </c>
      <c r="R17" s="28">
        <f>'[21]Б.1.'!H22</f>
        <v>0</v>
      </c>
      <c r="S17" s="28">
        <f>'[11]Б.1.'!H22</f>
        <v>5282.08</v>
      </c>
      <c r="T17" s="106">
        <f>'[22]Б.1.'!H22</f>
        <v>0</v>
      </c>
      <c r="U17" s="108">
        <f t="shared" si="0"/>
        <v>8013899.660000001</v>
      </c>
    </row>
    <row r="18" spans="1:21" ht="15.75">
      <c r="A18" s="39" t="s">
        <v>15</v>
      </c>
      <c r="B18" s="28">
        <f>'[4]Б.1.'!H23</f>
        <v>111862.85</v>
      </c>
      <c r="C18" s="28">
        <f>'[5]Б.1.'!H23-'[5]Б.1.'!I23</f>
        <v>0</v>
      </c>
      <c r="D18" s="28">
        <f>'[6]Б.1.'!H23-'[6]Б.1.'!I23</f>
        <v>0</v>
      </c>
      <c r="E18" s="28">
        <f>'[7]Б.1.'!H23</f>
        <v>5233</v>
      </c>
      <c r="F18" s="28">
        <f>'[8]Б.1.'!H23</f>
        <v>23893.15</v>
      </c>
      <c r="G18" s="28">
        <f>'[10]Б.1.'!H23</f>
        <v>229507</v>
      </c>
      <c r="H18" s="28">
        <f>'[13]Б.1.'!H23-'[13]Б.1.'!I23</f>
        <v>0</v>
      </c>
      <c r="I18" s="28">
        <f>'[9]Б.1.'!H23</f>
        <v>116818.4</v>
      </c>
      <c r="J18" s="28">
        <f>'[12]Б.1.'!H23</f>
        <v>173400.48</v>
      </c>
      <c r="K18" s="28">
        <f>'[15]Б.1.'!H23</f>
        <v>0</v>
      </c>
      <c r="L18" s="28">
        <f>'[14]Б.1.'!H23</f>
        <v>0</v>
      </c>
      <c r="M18" s="28">
        <f>'[16]Б.1.'!H23</f>
        <v>106440</v>
      </c>
      <c r="N18" s="28">
        <f>'[17]Б.1.'!H23</f>
        <v>0</v>
      </c>
      <c r="O18" s="28">
        <f>'[20]Б.1.'!H23</f>
        <v>0</v>
      </c>
      <c r="P18" s="28">
        <f>'[18]Б.1.'!H23</f>
        <v>0</v>
      </c>
      <c r="Q18" s="28">
        <f>'[19]Б.1.'!H23</f>
        <v>0</v>
      </c>
      <c r="R18" s="28">
        <v>912000</v>
      </c>
      <c r="S18" s="28">
        <f>'[11]Б.1.'!H23</f>
        <v>0</v>
      </c>
      <c r="T18" s="106">
        <f>'[22]Б.1.'!H23</f>
        <v>0</v>
      </c>
      <c r="U18" s="108">
        <f t="shared" si="0"/>
        <v>1679154.88</v>
      </c>
    </row>
    <row r="19" spans="1:21" ht="15.75">
      <c r="A19" s="39" t="s">
        <v>16</v>
      </c>
      <c r="B19" s="28">
        <f>'[4]Б.1.'!H24</f>
        <v>12493.57</v>
      </c>
      <c r="C19" s="28">
        <f>'[5]Б.1.'!H24-'[5]Б.1.'!I24</f>
        <v>0</v>
      </c>
      <c r="D19" s="28">
        <f>'[6]Б.1.'!H24-'[6]Б.1.'!I24</f>
        <v>798545.879999999</v>
      </c>
      <c r="E19" s="28">
        <f>'[7]Б.1.'!H24</f>
        <v>0</v>
      </c>
      <c r="F19" s="28">
        <f>'[8]Б.1.'!H24</f>
        <v>12986.47</v>
      </c>
      <c r="G19" s="28">
        <f>'[10]Б.1.'!H24</f>
        <v>0</v>
      </c>
      <c r="H19" s="28">
        <f>'[13]Б.1.'!H24-'[13]Б.1.'!I24</f>
        <v>13775</v>
      </c>
      <c r="I19" s="28">
        <f>'[9]Б.1.'!H24</f>
        <v>42196.43</v>
      </c>
      <c r="J19" s="28">
        <f>'[12]Б.1.'!H24</f>
        <v>7777.5</v>
      </c>
      <c r="K19" s="28">
        <f>'[15]Б.1.'!H24</f>
        <v>0</v>
      </c>
      <c r="L19" s="28">
        <f>'[14]Б.1.'!H24</f>
        <v>3300</v>
      </c>
      <c r="M19" s="28">
        <f>'[16]Б.1.'!H24</f>
        <v>0</v>
      </c>
      <c r="N19" s="28">
        <f>'[17]Б.1.'!H24</f>
        <v>0</v>
      </c>
      <c r="O19" s="28">
        <f>'[20]Б.1.'!H24</f>
        <v>0</v>
      </c>
      <c r="P19" s="28">
        <f>'[18]Б.1.'!H24</f>
        <v>0</v>
      </c>
      <c r="Q19" s="28">
        <f>'[19]Б.1.'!H24</f>
        <v>0</v>
      </c>
      <c r="R19" s="28">
        <f>'[21]Б.1.'!H24</f>
        <v>0</v>
      </c>
      <c r="S19" s="28">
        <f>'[11]Б.1.'!H24</f>
        <v>0</v>
      </c>
      <c r="T19" s="106">
        <f>'[22]Б.1.'!H24</f>
        <v>0</v>
      </c>
      <c r="U19" s="108">
        <f t="shared" si="0"/>
        <v>891074.8499999989</v>
      </c>
    </row>
    <row r="20" spans="1:21" ht="30" customHeight="1">
      <c r="A20" s="39" t="s">
        <v>17</v>
      </c>
      <c r="B20" s="28">
        <f>'[4]Б.1.'!H25</f>
        <v>1099223.71</v>
      </c>
      <c r="C20" s="28">
        <f>'[5]Б.1.'!H25-'[5]Б.1.'!I25</f>
        <v>97881.31</v>
      </c>
      <c r="D20" s="28">
        <f>'[6]Б.1.'!H25-'[6]Б.1.'!I25</f>
        <v>727679.21</v>
      </c>
      <c r="E20" s="28">
        <f>'[7]Б.1.'!H25</f>
        <v>595831.97</v>
      </c>
      <c r="F20" s="28">
        <f>'[8]Б.1.'!H25</f>
        <v>950</v>
      </c>
      <c r="G20" s="28">
        <f>'[10]Б.1.'!H25</f>
        <v>83496</v>
      </c>
      <c r="H20" s="28">
        <f>'[13]Б.1.'!H25-'[13]Б.1.'!I25</f>
        <v>0</v>
      </c>
      <c r="I20" s="28">
        <f>'[9]Б.1.'!H25</f>
        <v>588</v>
      </c>
      <c r="J20" s="28">
        <f>'[12]Б.1.'!H25</f>
        <v>239218.21</v>
      </c>
      <c r="K20" s="28">
        <f>'[15]Б.1.'!H25</f>
        <v>136908.1</v>
      </c>
      <c r="L20" s="28">
        <f>'[14]Б.1.'!H25</f>
        <v>21276.92</v>
      </c>
      <c r="M20" s="28">
        <f>'[16]Б.1.'!H25</f>
        <v>284078</v>
      </c>
      <c r="N20" s="28">
        <f>'[17]Б.1.'!H25</f>
        <v>0</v>
      </c>
      <c r="O20" s="28">
        <f>'[20]Б.1.'!H25</f>
        <v>2022</v>
      </c>
      <c r="P20" s="28">
        <f>'[18]Б.1.'!H25</f>
        <v>0</v>
      </c>
      <c r="Q20" s="28">
        <f>'[19]Б.1.'!H25</f>
        <v>0</v>
      </c>
      <c r="R20" s="28">
        <f>'[21]Б.1.'!H25</f>
        <v>0</v>
      </c>
      <c r="S20" s="28">
        <f>'[11]Б.1.'!H25</f>
        <v>0</v>
      </c>
      <c r="T20" s="106">
        <f>'[22]Б.1.'!H25</f>
        <v>0</v>
      </c>
      <c r="U20" s="108">
        <f t="shared" si="0"/>
        <v>3289153.43</v>
      </c>
    </row>
    <row r="21" spans="1:21" ht="19.5" customHeight="1">
      <c r="A21" s="39" t="s">
        <v>18</v>
      </c>
      <c r="B21" s="28">
        <f>'[4]Б.1.'!H26</f>
        <v>0</v>
      </c>
      <c r="C21" s="28">
        <f>'[5]Б.1.'!H26-'[5]Б.1.'!I26</f>
        <v>0</v>
      </c>
      <c r="D21" s="28">
        <f>'[6]Б.1.'!H26-'[6]Б.1.'!I26</f>
        <v>0</v>
      </c>
      <c r="E21" s="28">
        <f>'[7]Б.1.'!H26</f>
        <v>0</v>
      </c>
      <c r="F21" s="28">
        <f>'[8]Б.1.'!H26</f>
        <v>0</v>
      </c>
      <c r="G21" s="28">
        <f>'[10]Б.1.'!H26</f>
        <v>0</v>
      </c>
      <c r="H21" s="28">
        <f>'[13]Б.1.'!H26-'[13]Б.1.'!I26</f>
        <v>0</v>
      </c>
      <c r="I21" s="28">
        <f>'[9]Б.1.'!H26</f>
        <v>0</v>
      </c>
      <c r="J21" s="28">
        <f>'[12]Б.1.'!H26</f>
        <v>0</v>
      </c>
      <c r="K21" s="28">
        <f>'[15]Б.1.'!H26</f>
        <v>0</v>
      </c>
      <c r="L21" s="28">
        <f>'[14]Б.1.'!H26</f>
        <v>0</v>
      </c>
      <c r="M21" s="28">
        <f>'[16]Б.1.'!H26</f>
        <v>0</v>
      </c>
      <c r="N21" s="28">
        <f>'[17]Б.1.'!H26</f>
        <v>0</v>
      </c>
      <c r="O21" s="28">
        <f>'[20]Б.1.'!H26</f>
        <v>0</v>
      </c>
      <c r="P21" s="28">
        <f>'[18]Б.1.'!H26</f>
        <v>416</v>
      </c>
      <c r="Q21" s="28">
        <f>'[19]Б.1.'!H26</f>
        <v>0</v>
      </c>
      <c r="R21" s="28">
        <f>'[21]Б.1.'!H26</f>
        <v>0</v>
      </c>
      <c r="S21" s="28">
        <f>'[11]Б.1.'!H26</f>
        <v>0</v>
      </c>
      <c r="T21" s="106">
        <f>'[22]Б.1.'!H26</f>
        <v>0</v>
      </c>
      <c r="U21" s="108">
        <f t="shared" si="0"/>
        <v>416</v>
      </c>
    </row>
    <row r="22" spans="1:21" ht="23.25" customHeight="1">
      <c r="A22" s="39" t="s">
        <v>19</v>
      </c>
      <c r="B22" s="31">
        <f>'[4]Б.1.'!H27</f>
        <v>195920.59</v>
      </c>
      <c r="C22" s="28">
        <f>'[5]Б.1.'!H27-'[5]Б.1.'!I27</f>
        <v>241531.21000000002</v>
      </c>
      <c r="D22" s="28">
        <f>'[6]Б.1.'!H27-'[6]Б.1.'!I27</f>
        <v>579950.759999999</v>
      </c>
      <c r="E22" s="31">
        <f>'[7]Б.1.'!H27</f>
        <v>129318.26</v>
      </c>
      <c r="F22" s="31">
        <f>'[8]Б.1.'!H27</f>
        <v>14989</v>
      </c>
      <c r="G22" s="31">
        <f>'[10]Б.1.'!H27</f>
        <v>20957</v>
      </c>
      <c r="H22" s="28">
        <f>'[13]Б.1.'!H27-'[13]Б.1.'!I27</f>
        <v>82085.09</v>
      </c>
      <c r="I22" s="31">
        <f>'[9]Б.1.'!H27</f>
        <v>114087.85</v>
      </c>
      <c r="J22" s="31">
        <f>'[12]Б.1.'!H27</f>
        <v>230907.21</v>
      </c>
      <c r="K22" s="31">
        <f>'[15]Б.1.'!H27</f>
        <v>44641.7</v>
      </c>
      <c r="L22" s="31">
        <f>'[14]Б.1.'!H27</f>
        <v>35076.65</v>
      </c>
      <c r="M22" s="31">
        <f>'[16]Б.1.'!H27</f>
        <v>0</v>
      </c>
      <c r="N22" s="31">
        <f>'[17]Б.1.'!H27</f>
        <v>40122</v>
      </c>
      <c r="O22" s="31">
        <f>'[20]Б.1.'!H27</f>
        <v>10911</v>
      </c>
      <c r="P22" s="31">
        <f>'[18]Б.1.'!H27</f>
        <v>25775.37</v>
      </c>
      <c r="Q22" s="31">
        <f>'[19]Б.1.'!H27</f>
        <v>203398</v>
      </c>
      <c r="R22" s="31">
        <f>'[21]Б.1.'!H27</f>
        <v>0</v>
      </c>
      <c r="S22" s="31">
        <f>'[11]Б.1.'!H27</f>
        <v>0</v>
      </c>
      <c r="T22" s="106">
        <f>'[22]Б.1.'!H27</f>
        <v>7518.26</v>
      </c>
      <c r="U22" s="108">
        <f t="shared" si="0"/>
        <v>1977189.949999999</v>
      </c>
    </row>
    <row r="23" spans="1:21" s="32" customFormat="1" ht="27.75" customHeight="1" thickBot="1">
      <c r="A23" s="41" t="s">
        <v>20</v>
      </c>
      <c r="B23" s="117">
        <f>'[4]Б.1.'!H28</f>
        <v>55742162.10000001</v>
      </c>
      <c r="C23" s="118">
        <f>'[5]Б.1.'!H28-'[5]Б.1.'!I28</f>
        <v>48208473.96</v>
      </c>
      <c r="D23" s="118">
        <f>'[6]Б.1.'!H28-'[6]Б.1.'!I28</f>
        <v>39345522.43999999</v>
      </c>
      <c r="E23" s="117">
        <f>'[7]Б.1.'!H28</f>
        <v>25797394.699999996</v>
      </c>
      <c r="F23" s="117">
        <f>'[8]Б.1.'!H28</f>
        <v>20609545.04</v>
      </c>
      <c r="G23" s="117">
        <f>'[10]Б.1.'!H28</f>
        <v>18084376</v>
      </c>
      <c r="H23" s="118">
        <f>'[13]Б.1.'!H28-'[13]Б.1.'!I28</f>
        <v>16951376.373999998</v>
      </c>
      <c r="I23" s="117">
        <f>'[9]Б.1.'!H28</f>
        <v>12605677.850000001</v>
      </c>
      <c r="J23" s="117">
        <f>'[12]Б.1.'!H28</f>
        <v>10309606.530000001</v>
      </c>
      <c r="K23" s="117">
        <f>'[15]Б.1.'!H28</f>
        <v>5666687.79</v>
      </c>
      <c r="L23" s="117">
        <f>'[14]Б.1.'!H28</f>
        <v>4648852.9399999995</v>
      </c>
      <c r="M23" s="117">
        <f>'[16]Б.1.'!H28</f>
        <v>4444169</v>
      </c>
      <c r="N23" s="117">
        <f>'[17]Б.1.'!H28</f>
        <v>2068892</v>
      </c>
      <c r="O23" s="117">
        <f>'[20]Б.1.'!H28</f>
        <v>1770831</v>
      </c>
      <c r="P23" s="117">
        <f>'[18]Б.1.'!H28</f>
        <v>1746680.31</v>
      </c>
      <c r="Q23" s="117">
        <f>'[19]Б.1.'!H28</f>
        <v>1473058</v>
      </c>
      <c r="R23" s="117">
        <v>912000</v>
      </c>
      <c r="S23" s="117">
        <f>'[11]Б.1.'!H28</f>
        <v>683962.4199999999</v>
      </c>
      <c r="T23" s="119">
        <f>'[22]Б.1.'!H28</f>
        <v>500384.27999999997</v>
      </c>
      <c r="U23" s="126">
        <f t="shared" si="0"/>
        <v>271569652.7339999</v>
      </c>
    </row>
    <row r="24" spans="1:21" s="32" customFormat="1" ht="27.75" customHeight="1" thickBot="1">
      <c r="A24" s="67" t="s">
        <v>169</v>
      </c>
      <c r="B24" s="68">
        <f aca="true" t="shared" si="1" ref="B24:U24">B23/$U$23</f>
        <v>0.20525917214541997</v>
      </c>
      <c r="C24" s="68">
        <f t="shared" si="1"/>
        <v>0.1775178981696448</v>
      </c>
      <c r="D24" s="68">
        <f t="shared" si="1"/>
        <v>0.1448818822128796</v>
      </c>
      <c r="E24" s="68">
        <f t="shared" si="1"/>
        <v>0.0949936579447937</v>
      </c>
      <c r="F24" s="68">
        <f t="shared" si="1"/>
        <v>0.07589045695097187</v>
      </c>
      <c r="G24" s="68">
        <f t="shared" si="1"/>
        <v>0.06659203566354849</v>
      </c>
      <c r="H24" s="68">
        <f t="shared" si="1"/>
        <v>0.06241999503016533</v>
      </c>
      <c r="I24" s="68">
        <f t="shared" si="1"/>
        <v>0.04641784427344373</v>
      </c>
      <c r="J24" s="68">
        <f t="shared" si="1"/>
        <v>0.037963028733914425</v>
      </c>
      <c r="K24" s="68">
        <f t="shared" si="1"/>
        <v>0.02086642499613339</v>
      </c>
      <c r="L24" s="68">
        <f t="shared" si="1"/>
        <v>0.017118455222069714</v>
      </c>
      <c r="M24" s="68">
        <f t="shared" si="1"/>
        <v>0.01636474825246039</v>
      </c>
      <c r="N24" s="68">
        <f t="shared" si="1"/>
        <v>0.007618273909369621</v>
      </c>
      <c r="O24" s="68">
        <f t="shared" si="1"/>
        <v>0.006520724912273292</v>
      </c>
      <c r="P24" s="68">
        <f t="shared" si="1"/>
        <v>0.0064317949093923915</v>
      </c>
      <c r="Q24" s="68">
        <f t="shared" si="1"/>
        <v>0.0054242364165882975</v>
      </c>
      <c r="R24" s="68">
        <f t="shared" si="1"/>
        <v>0.003358254469225602</v>
      </c>
      <c r="S24" s="68">
        <f t="shared" si="1"/>
        <v>0.0025185524712142086</v>
      </c>
      <c r="T24" s="68">
        <f t="shared" si="1"/>
        <v>0.0018425633164914858</v>
      </c>
      <c r="U24" s="109">
        <f t="shared" si="1"/>
        <v>1</v>
      </c>
    </row>
    <row r="25" spans="1:21" s="32" customFormat="1" ht="27.75" customHeight="1">
      <c r="A25" s="111" t="s">
        <v>163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1" ht="15.75">
      <c r="A26" s="110" t="s">
        <v>170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35"/>
      <c r="M26" s="35"/>
      <c r="N26" s="35"/>
      <c r="O26" s="35"/>
      <c r="P26" s="35"/>
      <c r="Q26" s="46"/>
      <c r="R26" s="46"/>
      <c r="S26" s="46"/>
      <c r="T26" s="46"/>
      <c r="U26" s="46"/>
    </row>
    <row r="27" spans="1:21" s="47" customFormat="1" ht="19.5">
      <c r="A27" s="104" t="s">
        <v>115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8"/>
    </row>
    <row r="28" spans="1:21" ht="19.5">
      <c r="A28" s="37"/>
      <c r="B28" s="33"/>
      <c r="C28" s="34"/>
      <c r="D28" s="33"/>
      <c r="E28" s="33"/>
      <c r="F28" s="33"/>
      <c r="G28" s="33"/>
      <c r="H28" s="34"/>
      <c r="I28" s="33"/>
      <c r="J28" s="34"/>
      <c r="K28" s="33"/>
      <c r="L28" s="35"/>
      <c r="M28" s="36"/>
      <c r="N28" s="36"/>
      <c r="O28" s="36"/>
      <c r="P28" s="36"/>
      <c r="Q28" s="38"/>
      <c r="R28" s="38"/>
      <c r="S28" s="38"/>
      <c r="T28" s="38"/>
      <c r="U28" s="38"/>
    </row>
    <row r="29" spans="1:1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7" spans="2:11" ht="76.5">
      <c r="B37" s="61" t="s">
        <v>116</v>
      </c>
      <c r="C37" s="62" t="s">
        <v>117</v>
      </c>
      <c r="D37" s="63" t="s">
        <v>118</v>
      </c>
      <c r="E37" s="62" t="s">
        <v>119</v>
      </c>
      <c r="F37" s="62" t="s">
        <v>120</v>
      </c>
      <c r="G37" s="62" t="s">
        <v>122</v>
      </c>
      <c r="H37" s="62" t="s">
        <v>121</v>
      </c>
      <c r="I37" s="62" t="s">
        <v>125</v>
      </c>
      <c r="J37" s="62" t="s">
        <v>123</v>
      </c>
      <c r="K37" s="62" t="s">
        <v>124</v>
      </c>
    </row>
    <row r="38" spans="2:12" ht="12.75">
      <c r="B38" s="29">
        <f>U6+U13</f>
        <v>177005452.264</v>
      </c>
      <c r="C38" s="29">
        <f>U3+U5</f>
        <v>4897848.05</v>
      </c>
      <c r="D38" s="29">
        <f>U22</f>
        <v>1977189.949999999</v>
      </c>
      <c r="E38" s="29">
        <f>U18+U19+U20+U21</f>
        <v>5859799.159999998</v>
      </c>
      <c r="F38" s="29">
        <f>U17</f>
        <v>8013899.660000001</v>
      </c>
      <c r="G38" s="29">
        <f>U10</f>
        <v>4714678.079999998</v>
      </c>
      <c r="H38" s="29">
        <f>U11+U12</f>
        <v>49918301.26</v>
      </c>
      <c r="I38" s="29">
        <f>U7</f>
        <v>2168510.64</v>
      </c>
      <c r="J38" s="29">
        <f>U16+U9</f>
        <v>12741814.860000001</v>
      </c>
      <c r="K38" s="29">
        <f>U8+U15</f>
        <v>4272158.809999999</v>
      </c>
      <c r="L38" s="29">
        <f>SUM(B38:K38)</f>
        <v>271569652.73399997</v>
      </c>
    </row>
  </sheetData>
  <mergeCells count="1">
    <mergeCell ref="A1:T1"/>
  </mergeCells>
  <printOptions/>
  <pageMargins left="0.25" right="0.25" top="0.87" bottom="0.984251968503937" header="0.3" footer="0.511811023622047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7.140625" style="1" customWidth="1"/>
    <col min="2" max="21" width="13.7109375" style="1" customWidth="1"/>
    <col min="22" max="22" width="12.421875" style="1" customWidth="1"/>
    <col min="23" max="16384" width="9.140625" style="1" customWidth="1"/>
  </cols>
  <sheetData>
    <row r="1" spans="1:21" ht="42" customHeight="1" thickBot="1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15" t="s">
        <v>0</v>
      </c>
    </row>
    <row r="2" spans="1:21" s="2" customFormat="1" ht="106.5" customHeight="1">
      <c r="A2" s="25" t="s">
        <v>166</v>
      </c>
      <c r="B2" s="43" t="s">
        <v>127</v>
      </c>
      <c r="C2" s="43" t="s">
        <v>126</v>
      </c>
      <c r="D2" s="43" t="s">
        <v>128</v>
      </c>
      <c r="E2" s="43" t="s">
        <v>129</v>
      </c>
      <c r="F2" s="43" t="s">
        <v>130</v>
      </c>
      <c r="G2" s="43" t="s">
        <v>174</v>
      </c>
      <c r="H2" s="43" t="s">
        <v>131</v>
      </c>
      <c r="I2" s="43" t="s">
        <v>132</v>
      </c>
      <c r="J2" s="43" t="s">
        <v>133</v>
      </c>
      <c r="K2" s="43" t="s">
        <v>136</v>
      </c>
      <c r="L2" s="43" t="s">
        <v>134</v>
      </c>
      <c r="M2" s="43" t="s">
        <v>135</v>
      </c>
      <c r="N2" s="43" t="s">
        <v>138</v>
      </c>
      <c r="O2" s="43" t="s">
        <v>141</v>
      </c>
      <c r="P2" s="43" t="s">
        <v>139</v>
      </c>
      <c r="Q2" s="43" t="s">
        <v>140</v>
      </c>
      <c r="R2" s="43" t="s">
        <v>1</v>
      </c>
      <c r="S2" s="43" t="s">
        <v>137</v>
      </c>
      <c r="T2" s="43" t="s">
        <v>164</v>
      </c>
      <c r="U2" s="44" t="s">
        <v>161</v>
      </c>
    </row>
    <row r="3" spans="1:23" ht="15.75">
      <c r="A3" s="39" t="s">
        <v>2</v>
      </c>
      <c r="B3" s="52">
        <f>'[4]Б.1.'!$U8-'[4]Б.1.'!$X8+'[4]Б.3.'!$N8</f>
        <v>17544.97</v>
      </c>
      <c r="C3" s="52">
        <f>'[5]Б.1.'!$U8+'[5]Б.2.'!$H8-'[5]Б.1.'!$X8</f>
        <v>65030.95999999999</v>
      </c>
      <c r="D3" s="52">
        <f>'[6]Б.1.'!U8-'[6]Б.1.'!X8+'[6]Б.2.'!$H8</f>
        <v>44221.7699999999</v>
      </c>
      <c r="E3" s="52">
        <f>'[7]Б.1.'!$U8-'[7]Б.1.'!$X8</f>
        <v>11778.38</v>
      </c>
      <c r="F3" s="52">
        <f>'[8]Б.1.'!$U8+'[8]Б.2.'!$H8-'[8]Б.1.'!$X8</f>
        <v>5455.47</v>
      </c>
      <c r="G3" s="52">
        <f>'[10]Б.1.'!$U8</f>
        <v>82119</v>
      </c>
      <c r="H3" s="52">
        <f>'[13]Б.1.'!$U8</f>
        <v>16709</v>
      </c>
      <c r="I3" s="52">
        <f>'[9]Б.1.'!U8+'[9]Б.2.'!$H8-'[9]Б.1.'!$X8</f>
        <v>98350.75</v>
      </c>
      <c r="J3" s="52">
        <f>'[12]Б.1.'!U8</f>
        <v>17281.82</v>
      </c>
      <c r="K3" s="52">
        <f>'[15]Б.1.'!U8+'[15]Б.2.'!$H8-'[15]Б.1.'!$X8</f>
        <v>560</v>
      </c>
      <c r="L3" s="52">
        <f>'[14]Б.1.'!$U8+'[14]Б.2.'!$H8-'[14]Б.1.'!$X8</f>
        <v>67513.44</v>
      </c>
      <c r="M3" s="52">
        <f>'[16]Б.1.'!$U8+'[16]Б.2.'!$H8</f>
        <v>27606</v>
      </c>
      <c r="N3" s="52">
        <f>'[17]Б.1.'!$U8+'[17]Б.2.'!$H8</f>
        <v>20073</v>
      </c>
      <c r="O3" s="52">
        <f>'[20]Б.1.'!$U8-'[20]Б.1.'!$X8</f>
        <v>8321</v>
      </c>
      <c r="P3" s="52">
        <f>'[18]Б.1.'!$U8+'[18]Б.2.'!$H8-'[18]Б.1.'!$X8</f>
        <v>3279.11</v>
      </c>
      <c r="Q3" s="52">
        <f>'[19]Б.1.'!$U8+'[19]Б.2.'!$H8-'[19]Б.1.'!$X8</f>
        <v>5202</v>
      </c>
      <c r="R3" s="52">
        <f>'[21]Б.1.'!$U8+'[21]Б.2.'!$H8</f>
        <v>0</v>
      </c>
      <c r="S3" s="52">
        <f>'[11]Б.1.'!$U8-'[11]Б.1.'!$X8</f>
        <v>11338.24</v>
      </c>
      <c r="T3" s="52">
        <f>'[22]Б.1.'!$U8+'[22]Б.2.'!$H8-'[22]Б.1.'!$X8</f>
        <v>0</v>
      </c>
      <c r="U3" s="53">
        <f aca="true" t="shared" si="0" ref="U3:U23">SUM(B3:T3)</f>
        <v>502384.9099999999</v>
      </c>
      <c r="V3" s="5"/>
      <c r="W3" s="24"/>
    </row>
    <row r="4" spans="1:23" ht="56.25" customHeight="1">
      <c r="A4" s="40" t="s">
        <v>167</v>
      </c>
      <c r="B4" s="52">
        <f>'[4]Б.1.'!$U9-'[4]Б.1.'!$X9+'[4]Б.3.'!$N9</f>
        <v>0</v>
      </c>
      <c r="C4" s="52">
        <f>'[5]Б.1.'!$U9+'[5]Б.2.'!$H9-'[5]Б.1.'!$X9</f>
        <v>24626</v>
      </c>
      <c r="D4" s="52">
        <f>'[6]Б.1.'!U9-'[6]Б.1.'!X9+'[6]Б.2.'!$H9</f>
        <v>4359.32</v>
      </c>
      <c r="E4" s="52">
        <f>'[7]Б.1.'!$U9-'[7]Б.1.'!$X9</f>
        <v>10000</v>
      </c>
      <c r="F4" s="52">
        <f>'[8]Б.1.'!$U9+'[8]Б.2.'!$H9-'[8]Б.1.'!$X9</f>
        <v>400</v>
      </c>
      <c r="G4" s="52">
        <f>'[10]Б.1.'!$U9</f>
        <v>74000</v>
      </c>
      <c r="H4" s="52">
        <f>'[13]Б.1.'!$U9</f>
        <v>0</v>
      </c>
      <c r="I4" s="52">
        <f>'[9]Б.1.'!U9+'[9]Б.2.'!$H9-'[9]Б.1.'!$X9</f>
        <v>26750</v>
      </c>
      <c r="J4" s="52">
        <f>'[12]Б.1.'!U9</f>
        <v>6000</v>
      </c>
      <c r="K4" s="52">
        <f>'[15]Б.1.'!U9+'[15]Б.2.'!$H9-'[15]Б.1.'!$X9</f>
        <v>0</v>
      </c>
      <c r="L4" s="52">
        <f>'[14]Б.1.'!$U9+'[14]Б.2.'!$H9-'[14]Б.1.'!$X9</f>
        <v>0</v>
      </c>
      <c r="M4" s="52">
        <f>'[16]Б.1.'!$U9+'[16]Б.2.'!$H9</f>
        <v>0</v>
      </c>
      <c r="N4" s="52">
        <f>'[17]Б.1.'!$U9+'[17]Б.2.'!$H9</f>
        <v>0</v>
      </c>
      <c r="O4" s="52">
        <f>'[20]Б.1.'!$U9-'[20]Б.1.'!$X9</f>
        <v>0</v>
      </c>
      <c r="P4" s="52">
        <f>'[18]Б.1.'!$U9+'[18]Б.2.'!$H9-'[18]Б.1.'!$X9</f>
        <v>0</v>
      </c>
      <c r="Q4" s="52">
        <f>'[19]Б.1.'!$U9+'[19]Б.2.'!$H9-'[19]Б.1.'!$X9</f>
        <v>0</v>
      </c>
      <c r="R4" s="52">
        <f>'[21]Б.1.'!$U9+'[21]Б.2.'!$H9</f>
        <v>0</v>
      </c>
      <c r="S4" s="52">
        <f>'[11]Б.1.'!$U9-'[11]Б.1.'!$X9</f>
        <v>0</v>
      </c>
      <c r="T4" s="52">
        <f>'[22]Б.1.'!$U9+'[22]Б.2.'!$H9-'[22]Б.1.'!$X9</f>
        <v>0</v>
      </c>
      <c r="U4" s="53">
        <f t="shared" si="0"/>
        <v>146135.32</v>
      </c>
      <c r="V4" s="5"/>
      <c r="W4" s="24"/>
    </row>
    <row r="5" spans="1:23" ht="15.75">
      <c r="A5" s="39" t="s">
        <v>3</v>
      </c>
      <c r="B5" s="52">
        <f>'[4]Б.1.'!$U10-'[4]Б.1.'!$X10+'[4]Б.3.'!$N10</f>
        <v>1303.52</v>
      </c>
      <c r="C5" s="52">
        <f>'[5]Б.1.'!$U10+'[5]Б.2.'!$H10-'[5]Б.1.'!$X10</f>
        <v>0</v>
      </c>
      <c r="D5" s="52">
        <f>'[6]Б.1.'!U10-'[6]Б.1.'!X10+'[6]Б.2.'!$H10</f>
        <v>0</v>
      </c>
      <c r="E5" s="52">
        <f>'[7]Б.1.'!$U10-'[7]Б.1.'!$X10</f>
        <v>0</v>
      </c>
      <c r="F5" s="52">
        <f>'[8]Б.1.'!$U10+'[8]Б.2.'!$H10-'[8]Б.1.'!$X10</f>
        <v>0</v>
      </c>
      <c r="G5" s="52">
        <f>'[10]Б.1.'!$U10</f>
        <v>0</v>
      </c>
      <c r="H5" s="52">
        <f>'[13]Б.1.'!$U10</f>
        <v>0</v>
      </c>
      <c r="I5" s="52">
        <f>'[9]Б.1.'!U10+'[9]Б.2.'!$H10-'[9]Б.1.'!$X10</f>
        <v>0</v>
      </c>
      <c r="J5" s="52">
        <f>'[12]Б.1.'!U10</f>
        <v>1210</v>
      </c>
      <c r="K5" s="52">
        <f>'[15]Б.1.'!U10+'[15]Б.2.'!$H10-'[15]Б.1.'!$X10</f>
        <v>0</v>
      </c>
      <c r="L5" s="52">
        <f>'[14]Б.1.'!$U10+'[14]Б.2.'!$H10-'[14]Б.1.'!$X10</f>
        <v>0</v>
      </c>
      <c r="M5" s="52">
        <f>'[16]Б.1.'!$U10+'[16]Б.2.'!$H10</f>
        <v>0</v>
      </c>
      <c r="N5" s="52">
        <f>'[17]Б.1.'!$U10+'[17]Б.2.'!$H10</f>
        <v>0</v>
      </c>
      <c r="O5" s="52">
        <f>'[20]Б.1.'!$U10-'[20]Б.1.'!$X10</f>
        <v>0</v>
      </c>
      <c r="P5" s="52">
        <f>'[18]Б.1.'!$U10+'[18]Б.2.'!$H10-'[18]Б.1.'!$X10</f>
        <v>0</v>
      </c>
      <c r="Q5" s="52">
        <f>'[19]Б.1.'!$U10+'[19]Б.2.'!$H10-'[19]Б.1.'!$X10</f>
        <v>0</v>
      </c>
      <c r="R5" s="52">
        <f>'[21]Б.1.'!$U10+'[21]Б.2.'!$H10</f>
        <v>0</v>
      </c>
      <c r="S5" s="52">
        <f>'[11]Б.1.'!$U10-'[11]Б.1.'!$X10</f>
        <v>0</v>
      </c>
      <c r="T5" s="52">
        <f>'[22]Б.1.'!$U10+'[22]Б.2.'!$H10-'[22]Б.1.'!$X10</f>
        <v>0</v>
      </c>
      <c r="U5" s="53">
        <f t="shared" si="0"/>
        <v>2513.52</v>
      </c>
      <c r="V5" s="5"/>
      <c r="W5" s="24"/>
    </row>
    <row r="6" spans="1:23" ht="37.5" customHeight="1">
      <c r="A6" s="39" t="s">
        <v>4</v>
      </c>
      <c r="B6" s="52">
        <f>'[4]Б.1.'!$U11-'[4]Б.1.'!$X11+'[4]Б.3.'!$N11</f>
        <v>8534116.27</v>
      </c>
      <c r="C6" s="52">
        <f>'[5]Б.1.'!$U11+'[5]Б.2.'!$H11-'[5]Б.1.'!$X11</f>
        <v>7140351.38</v>
      </c>
      <c r="D6" s="52">
        <f>'[6]Б.1.'!U11-'[6]Б.1.'!X11+'[6]Б.2.'!$H11</f>
        <v>6559223.8100000005</v>
      </c>
      <c r="E6" s="52">
        <f>'[7]Б.1.'!$U11-'[7]Б.1.'!$X11</f>
        <v>12307803.530000001</v>
      </c>
      <c r="F6" s="52">
        <f>'[8]Б.1.'!$U11+'[8]Б.2.'!$H11-'[8]Б.1.'!$X11</f>
        <v>3163576.64</v>
      </c>
      <c r="G6" s="52">
        <f>'[10]Б.1.'!$U11</f>
        <v>1177880</v>
      </c>
      <c r="H6" s="52">
        <f>'[13]Б.1.'!$U11</f>
        <v>1727402.41</v>
      </c>
      <c r="I6" s="52">
        <f>'[9]Б.1.'!U11+'[9]Б.2.'!$H11-'[9]Б.1.'!$X11</f>
        <v>2185769.9400000004</v>
      </c>
      <c r="J6" s="52">
        <f>'[12]Б.1.'!U11</f>
        <v>2200669.25</v>
      </c>
      <c r="K6" s="52">
        <f>'[15]Б.1.'!U11+'[15]Б.2.'!$H11-'[15]Б.1.'!$X11</f>
        <v>476028.79000000004</v>
      </c>
      <c r="L6" s="52">
        <f>'[14]Б.1.'!$U11+'[14]Б.2.'!$H11-'[14]Б.1.'!$X11</f>
        <v>640349.2200000001</v>
      </c>
      <c r="M6" s="52">
        <f>'[16]Б.1.'!$U11+'[16]Б.2.'!$H11</f>
        <v>0</v>
      </c>
      <c r="N6" s="52">
        <f>'[17]Б.1.'!$U11+'[17]Б.2.'!$H11</f>
        <v>423582</v>
      </c>
      <c r="O6" s="52">
        <f>'[20]Б.1.'!$U11-'[20]Б.1.'!$X11</f>
        <v>134599</v>
      </c>
      <c r="P6" s="52">
        <f>'[18]Б.1.'!$U11+'[18]Б.2.'!$H11-'[18]Б.1.'!$X11</f>
        <v>96437.06999999999</v>
      </c>
      <c r="Q6" s="52">
        <f>'[19]Б.1.'!$U11+'[19]Б.2.'!$H11-'[19]Б.1.'!$X11</f>
        <v>12661</v>
      </c>
      <c r="R6" s="52">
        <f>'[21]Б.1.'!$U11+'[21]Б.2.'!$H11</f>
        <v>0</v>
      </c>
      <c r="S6" s="52">
        <f>'[11]Б.1.'!$U11-'[11]Б.1.'!$X11</f>
        <v>182219.78</v>
      </c>
      <c r="T6" s="52">
        <f>'[22]Б.1.'!$U11+'[22]Б.2.'!$H11-'[22]Б.1.'!$X11</f>
        <v>0</v>
      </c>
      <c r="U6" s="53">
        <f t="shared" si="0"/>
        <v>46962670.089999996</v>
      </c>
      <c r="V6" s="5"/>
      <c r="W6" s="24"/>
    </row>
    <row r="7" spans="1:23" ht="29.25" customHeight="1">
      <c r="A7" s="39" t="s">
        <v>5</v>
      </c>
      <c r="B7" s="52">
        <f>'[4]Б.1.'!$U12-'[4]Б.1.'!$X12+'[4]Б.3.'!$N12</f>
        <v>0</v>
      </c>
      <c r="C7" s="52">
        <f>'[5]Б.1.'!$U12+'[5]Б.2.'!$H12-'[5]Б.1.'!$X12</f>
        <v>0</v>
      </c>
      <c r="D7" s="52">
        <f>'[6]Б.1.'!U12-'[6]Б.1.'!X12+'[6]Б.2.'!$H12</f>
        <v>0</v>
      </c>
      <c r="E7" s="52">
        <f>'[7]Б.1.'!$U12-'[7]Б.1.'!$X12</f>
        <v>0</v>
      </c>
      <c r="F7" s="52">
        <f>'[8]Б.1.'!$U12+'[8]Б.2.'!$H12-'[8]Б.1.'!$X12</f>
        <v>0</v>
      </c>
      <c r="G7" s="52">
        <f>'[10]Б.1.'!$U12</f>
        <v>0</v>
      </c>
      <c r="H7" s="52">
        <f>'[13]Б.1.'!$U12</f>
        <v>0</v>
      </c>
      <c r="I7" s="52">
        <f>'[9]Б.1.'!U12+'[9]Б.2.'!$H12-'[9]Б.1.'!$X12</f>
        <v>0</v>
      </c>
      <c r="J7" s="52">
        <f>'[12]Б.1.'!U12</f>
        <v>0</v>
      </c>
      <c r="K7" s="52">
        <f>'[15]Б.1.'!U12+'[15]Б.2.'!$H12-'[15]Б.1.'!$X12</f>
        <v>0</v>
      </c>
      <c r="L7" s="52">
        <f>'[14]Б.1.'!$U12+'[14]Б.2.'!$H12-'[14]Б.1.'!$X12</f>
        <v>0</v>
      </c>
      <c r="M7" s="52">
        <f>'[16]Б.1.'!$U12+'[16]Б.2.'!$H12</f>
        <v>0</v>
      </c>
      <c r="N7" s="52">
        <f>'[17]Б.1.'!$U12+'[17]Б.2.'!$H12</f>
        <v>0</v>
      </c>
      <c r="O7" s="52">
        <f>'[20]Б.1.'!$U12-'[20]Б.1.'!$X12</f>
        <v>0</v>
      </c>
      <c r="P7" s="52">
        <f>'[18]Б.1.'!$U12+'[18]Б.2.'!$H12-'[18]Б.1.'!$X12</f>
        <v>0</v>
      </c>
      <c r="Q7" s="52">
        <f>'[19]Б.1.'!$U12+'[19]Б.2.'!$H12-'[19]Б.1.'!$X12</f>
        <v>0</v>
      </c>
      <c r="R7" s="52">
        <f>'[21]Б.1.'!$U12+'[21]Б.2.'!$H12</f>
        <v>0</v>
      </c>
      <c r="S7" s="52">
        <f>'[11]Б.1.'!$U12-'[11]Б.1.'!$X12</f>
        <v>0</v>
      </c>
      <c r="T7" s="52">
        <f>'[22]Б.1.'!$U12+'[22]Б.2.'!$H12-'[22]Б.1.'!$X12</f>
        <v>0</v>
      </c>
      <c r="U7" s="53">
        <f t="shared" si="0"/>
        <v>0</v>
      </c>
      <c r="V7" s="5"/>
      <c r="W7" s="24"/>
    </row>
    <row r="8" spans="1:23" ht="30.75" customHeight="1">
      <c r="A8" s="39" t="s">
        <v>6</v>
      </c>
      <c r="B8" s="52">
        <f>'[4]Б.1.'!$U13-'[4]Б.1.'!$X13+'[4]Б.3.'!$N13</f>
        <v>0</v>
      </c>
      <c r="C8" s="52">
        <f>'[5]Б.1.'!$U13+'[5]Б.2.'!$H13-'[5]Б.1.'!$X13</f>
        <v>0</v>
      </c>
      <c r="D8" s="52">
        <f>'[6]Б.1.'!U13-'[6]Б.1.'!X13+'[6]Б.2.'!$H13</f>
        <v>0</v>
      </c>
      <c r="E8" s="52">
        <f>'[7]Б.1.'!$U13-'[7]Б.1.'!$X13</f>
        <v>0</v>
      </c>
      <c r="F8" s="52">
        <f>'[8]Б.1.'!$U13+'[8]Б.2.'!$H13-'[8]Б.1.'!$X13</f>
        <v>0</v>
      </c>
      <c r="G8" s="52">
        <f>'[10]Б.1.'!$U13</f>
        <v>0</v>
      </c>
      <c r="H8" s="52">
        <f>'[13]Б.1.'!$U13</f>
        <v>0</v>
      </c>
      <c r="I8" s="52">
        <f>'[9]Б.1.'!U13+'[9]Б.2.'!$H13-'[9]Б.1.'!$X13</f>
        <v>45735.83</v>
      </c>
      <c r="J8" s="52">
        <f>'[12]Б.1.'!U13</f>
        <v>0</v>
      </c>
      <c r="K8" s="52">
        <f>'[15]Б.1.'!U13+'[15]Б.2.'!$H13-'[15]Б.1.'!$X13</f>
        <v>0</v>
      </c>
      <c r="L8" s="52">
        <f>'[14]Б.1.'!$U13+'[14]Б.2.'!$H13-'[14]Б.1.'!$X13</f>
        <v>0</v>
      </c>
      <c r="M8" s="52">
        <f>'[16]Б.1.'!$U13+'[16]Б.2.'!$H13</f>
        <v>0</v>
      </c>
      <c r="N8" s="52">
        <f>'[17]Б.1.'!$U13+'[17]Б.2.'!$H13</f>
        <v>0</v>
      </c>
      <c r="O8" s="52">
        <f>'[20]Б.1.'!$U13-'[20]Б.1.'!$X13</f>
        <v>0</v>
      </c>
      <c r="P8" s="52">
        <f>'[18]Б.1.'!$U13+'[18]Б.2.'!$H13-'[18]Б.1.'!$X13</f>
        <v>0</v>
      </c>
      <c r="Q8" s="52">
        <f>'[19]Б.1.'!$U13+'[19]Б.2.'!$H13-'[19]Б.1.'!$X13</f>
        <v>0</v>
      </c>
      <c r="R8" s="52">
        <f>'[21]Б.1.'!$U13+'[21]Б.2.'!$H13</f>
        <v>0</v>
      </c>
      <c r="S8" s="52">
        <f>'[11]Б.1.'!$U13-'[11]Б.1.'!$X13</f>
        <v>0</v>
      </c>
      <c r="T8" s="52">
        <f>'[22]Б.1.'!$U13+'[22]Б.2.'!$H13-'[22]Б.1.'!$X13</f>
        <v>0</v>
      </c>
      <c r="U8" s="53">
        <f t="shared" si="0"/>
        <v>45735.83</v>
      </c>
      <c r="V8" s="5"/>
      <c r="W8" s="24"/>
    </row>
    <row r="9" spans="1:23" ht="31.5" customHeight="1">
      <c r="A9" s="39" t="s">
        <v>7</v>
      </c>
      <c r="B9" s="52">
        <f>'[4]Б.1.'!$U14-'[4]Б.1.'!$X14+'[4]Б.3.'!$N14</f>
        <v>1169904.46</v>
      </c>
      <c r="C9" s="52">
        <f>'[5]Б.1.'!$U14+'[5]Б.2.'!$H14-'[5]Б.1.'!$X14</f>
        <v>453630.54</v>
      </c>
      <c r="D9" s="52">
        <f>'[6]Б.1.'!U14-'[6]Б.1.'!X14+'[6]Б.2.'!$H14</f>
        <v>350917.06</v>
      </c>
      <c r="E9" s="52">
        <f>'[7]Б.1.'!$U14-'[7]Б.1.'!$X14</f>
        <v>0</v>
      </c>
      <c r="F9" s="52">
        <f>'[8]Б.1.'!$U14+'[8]Б.2.'!$H14-'[8]Б.1.'!$X14</f>
        <v>170893.7</v>
      </c>
      <c r="G9" s="52">
        <f>'[10]Б.1.'!$U14</f>
        <v>0</v>
      </c>
      <c r="H9" s="52">
        <f>'[13]Б.1.'!$U14</f>
        <v>0</v>
      </c>
      <c r="I9" s="52">
        <f>'[9]Б.1.'!U14+'[9]Б.2.'!$H14-'[9]Б.1.'!$X14</f>
        <v>0</v>
      </c>
      <c r="J9" s="52">
        <f>'[12]Б.1.'!U14</f>
        <v>6720.26</v>
      </c>
      <c r="K9" s="52">
        <f>'[15]Б.1.'!U14+'[15]Б.2.'!$H14-'[15]Б.1.'!$X14</f>
        <v>0</v>
      </c>
      <c r="L9" s="52">
        <f>'[14]Б.1.'!$U14+'[14]Б.2.'!$H14-'[14]Б.1.'!$X14</f>
        <v>0</v>
      </c>
      <c r="M9" s="52">
        <f>'[16]Б.1.'!$U14+'[16]Б.2.'!$H14</f>
        <v>0</v>
      </c>
      <c r="N9" s="52">
        <f>'[17]Б.1.'!$U14+'[17]Б.2.'!$H14</f>
        <v>0</v>
      </c>
      <c r="O9" s="52">
        <f>'[20]Б.1.'!$U14-'[20]Б.1.'!$X14</f>
        <v>0</v>
      </c>
      <c r="P9" s="52">
        <f>'[18]Б.1.'!$U14+'[18]Б.2.'!$H14-'[18]Б.1.'!$X14</f>
        <v>0</v>
      </c>
      <c r="Q9" s="52">
        <f>'[19]Б.1.'!$U14+'[19]Б.2.'!$H14-'[19]Б.1.'!$X14</f>
        <v>0</v>
      </c>
      <c r="R9" s="52">
        <f>'[21]Б.1.'!$U14+'[21]Б.2.'!$H14</f>
        <v>0</v>
      </c>
      <c r="S9" s="52">
        <f>'[11]Б.1.'!$U14-'[11]Б.1.'!$X14</f>
        <v>0</v>
      </c>
      <c r="T9" s="52">
        <f>'[22]Б.1.'!$U14+'[22]Б.2.'!$H14-'[22]Б.1.'!$X14</f>
        <v>0</v>
      </c>
      <c r="U9" s="53">
        <f t="shared" si="0"/>
        <v>2152066.02</v>
      </c>
      <c r="V9" s="5"/>
      <c r="W9" s="24"/>
    </row>
    <row r="10" spans="1:23" ht="32.25" customHeight="1">
      <c r="A10" s="39" t="s">
        <v>8</v>
      </c>
      <c r="B10" s="52">
        <f>'[4]Б.1.'!$U15-'[4]Б.1.'!$X15+'[4]Б.3.'!$N15</f>
        <v>22088.76</v>
      </c>
      <c r="C10" s="52">
        <f>'[5]Б.1.'!$U15+'[5]Б.2.'!$H15-'[5]Б.1.'!$X15</f>
        <v>522859.62</v>
      </c>
      <c r="D10" s="52">
        <f>'[6]Б.1.'!U15-'[6]Б.1.'!X15+'[6]Б.2.'!$H15</f>
        <v>12236.279999999999</v>
      </c>
      <c r="E10" s="52">
        <f>'[7]Б.1.'!$U15-'[7]Б.1.'!$X15</f>
        <v>0</v>
      </c>
      <c r="F10" s="52">
        <f>'[8]Б.1.'!$U15+'[8]Б.2.'!$H15-'[8]Б.1.'!$X15</f>
        <v>14072.36</v>
      </c>
      <c r="G10" s="52">
        <f>'[10]Б.1.'!$U15</f>
        <v>45124</v>
      </c>
      <c r="H10" s="52">
        <f>'[13]Б.1.'!$U15</f>
        <v>7427.05</v>
      </c>
      <c r="I10" s="52">
        <f>'[9]Б.1.'!U15+'[9]Б.2.'!$H15-'[9]Б.1.'!$X15</f>
        <v>1306.49</v>
      </c>
      <c r="J10" s="52">
        <f>'[12]Б.1.'!U15</f>
        <v>40007.01</v>
      </c>
      <c r="K10" s="52">
        <f>'[15]Б.1.'!U15+'[15]Б.2.'!$H15-'[15]Б.1.'!$X15</f>
        <v>2893.26</v>
      </c>
      <c r="L10" s="52">
        <f>'[14]Б.1.'!$U15+'[14]Б.2.'!$H15-'[14]Б.1.'!$X15</f>
        <v>262.5</v>
      </c>
      <c r="M10" s="52">
        <f>'[16]Б.1.'!$U15+'[16]Б.2.'!$H15</f>
        <v>22462</v>
      </c>
      <c r="N10" s="52">
        <f>'[17]Б.1.'!$U15+'[17]Б.2.'!$H15</f>
        <v>0</v>
      </c>
      <c r="O10" s="52">
        <f>'[20]Б.1.'!$U15-'[20]Б.1.'!$X15</f>
        <v>0</v>
      </c>
      <c r="P10" s="52">
        <f>'[18]Б.1.'!$U15+'[18]Б.2.'!$H15-'[18]Б.1.'!$X15</f>
        <v>9862.2</v>
      </c>
      <c r="Q10" s="52">
        <f>'[19]Б.1.'!$U15+'[19]Б.2.'!$H15-'[19]Б.1.'!$X15</f>
        <v>631</v>
      </c>
      <c r="R10" s="52">
        <f>'[21]Б.1.'!$U15+'[21]Б.2.'!$H15</f>
        <v>0</v>
      </c>
      <c r="S10" s="52">
        <f>'[11]Б.1.'!$U15-'[11]Б.1.'!$X15</f>
        <v>0</v>
      </c>
      <c r="T10" s="52">
        <f>'[22]Б.1.'!$U15+'[22]Б.2.'!$H15-'[22]Б.1.'!$X15</f>
        <v>0</v>
      </c>
      <c r="U10" s="53">
        <f t="shared" si="0"/>
        <v>701232.53</v>
      </c>
      <c r="V10" s="5"/>
      <c r="W10" s="24"/>
    </row>
    <row r="11" spans="1:23" ht="30.75" customHeight="1">
      <c r="A11" s="39" t="s">
        <v>9</v>
      </c>
      <c r="B11" s="52">
        <f>'[4]Б.1.'!$U16-'[4]Б.1.'!$X16+'[4]Б.3.'!$N16</f>
        <v>705943.69</v>
      </c>
      <c r="C11" s="52">
        <f>'[5]Б.1.'!$U16+'[5]Б.2.'!$H16-'[5]Б.1.'!$X16</f>
        <v>473299.0100000001</v>
      </c>
      <c r="D11" s="52">
        <f>'[6]Б.1.'!U16-'[6]Б.1.'!X16+'[6]Б.2.'!$H16</f>
        <v>2656041.2899999893</v>
      </c>
      <c r="E11" s="52">
        <f>'[7]Б.1.'!$U16-'[7]Б.1.'!$X16</f>
        <v>12786.74</v>
      </c>
      <c r="F11" s="52">
        <f>'[8]Б.1.'!$U16+'[8]Б.2.'!$H16-'[8]Б.1.'!$X16</f>
        <v>186689.2</v>
      </c>
      <c r="G11" s="52">
        <f>'[10]Б.1.'!$U16</f>
        <v>21284</v>
      </c>
      <c r="H11" s="52">
        <f>'[13]Б.1.'!$U16</f>
        <v>1205832.4649999999</v>
      </c>
      <c r="I11" s="52">
        <f>'[9]Б.1.'!U16+'[9]Б.2.'!$H16-'[9]Б.1.'!$X16</f>
        <v>55790.91</v>
      </c>
      <c r="J11" s="52">
        <f>'[12]Б.1.'!U16</f>
        <v>149144.46</v>
      </c>
      <c r="K11" s="52">
        <f>'[15]Б.1.'!U16+'[15]Б.2.'!$H16-'[15]Б.1.'!$X16</f>
        <v>207680.353</v>
      </c>
      <c r="L11" s="52">
        <f>'[14]Б.1.'!$U16+'[14]Б.2.'!$H16-'[14]Б.1.'!$X16</f>
        <v>32491.93</v>
      </c>
      <c r="M11" s="52">
        <f>'[16]Б.1.'!$U16+'[16]Б.2.'!$H16</f>
        <v>1356172</v>
      </c>
      <c r="N11" s="52">
        <f>'[17]Б.1.'!$U16+'[17]Б.2.'!$H16</f>
        <v>23818</v>
      </c>
      <c r="O11" s="52">
        <f>'[20]Б.1.'!$U16-'[20]Б.1.'!$X16</f>
        <v>32545</v>
      </c>
      <c r="P11" s="52">
        <f>'[18]Б.1.'!$U16+'[18]Б.2.'!$H16-'[18]Б.1.'!$X16</f>
        <v>24971.22</v>
      </c>
      <c r="Q11" s="52">
        <f>'[19]Б.1.'!$U16+'[19]Б.2.'!$H16-'[19]Б.1.'!$X16</f>
        <v>1665</v>
      </c>
      <c r="R11" s="52">
        <f>'[21]Б.1.'!$U16+'[21]Б.2.'!$H16</f>
        <v>0</v>
      </c>
      <c r="S11" s="52">
        <f>'[11]Б.1.'!$U16-'[11]Б.1.'!$X16</f>
        <v>801731.27</v>
      </c>
      <c r="T11" s="52">
        <f>'[22]Б.1.'!$U16+'[22]Б.2.'!$H16-'[22]Б.1.'!$X16</f>
        <v>1145</v>
      </c>
      <c r="U11" s="53">
        <f t="shared" si="0"/>
        <v>7949031.537999989</v>
      </c>
      <c r="V11" s="5"/>
      <c r="W11" s="24"/>
    </row>
    <row r="12" spans="1:23" ht="25.5">
      <c r="A12" s="39" t="s">
        <v>10</v>
      </c>
      <c r="B12" s="52">
        <f>'[4]Б.1.'!$U17-'[4]Б.1.'!$X17+'[4]Б.3.'!$N17</f>
        <v>71487.23</v>
      </c>
      <c r="C12" s="52">
        <f>'[5]Б.1.'!$U17+'[5]Б.2.'!$H17-'[5]Б.1.'!$X17</f>
        <v>374226.91</v>
      </c>
      <c r="D12" s="52">
        <f>'[6]Б.1.'!U17-'[6]Б.1.'!X17+'[6]Б.2.'!$H17</f>
        <v>78596.44</v>
      </c>
      <c r="E12" s="52">
        <f>'[7]Б.1.'!$U17-'[7]Б.1.'!$X17</f>
        <v>29943.39</v>
      </c>
      <c r="F12" s="52">
        <f>'[8]Б.1.'!$U17+'[8]Б.2.'!$H17-'[8]Б.1.'!$X17</f>
        <v>187715.18</v>
      </c>
      <c r="G12" s="52">
        <f>'[10]Б.1.'!$U17</f>
        <v>99742</v>
      </c>
      <c r="H12" s="52">
        <f>'[13]Б.1.'!$U17</f>
        <v>1040812.465</v>
      </c>
      <c r="I12" s="52">
        <f>'[9]Б.1.'!U17+'[9]Б.2.'!$H17-'[9]Б.1.'!$X17</f>
        <v>25926.93</v>
      </c>
      <c r="J12" s="52">
        <f>'[12]Б.1.'!U17</f>
        <v>24269.94</v>
      </c>
      <c r="K12" s="52">
        <f>'[15]Б.1.'!U17+'[15]Б.2.'!$H17-'[15]Б.1.'!$X17</f>
        <v>17356.307</v>
      </c>
      <c r="L12" s="52">
        <f>'[14]Б.1.'!$U17+'[14]Б.2.'!$H17-'[14]Б.1.'!$X17</f>
        <v>31911.5</v>
      </c>
      <c r="M12" s="52">
        <f>'[16]Б.1.'!$U17+'[16]Б.2.'!$H17</f>
        <v>0</v>
      </c>
      <c r="N12" s="52">
        <f>'[17]Б.1.'!$U17+'[17]Б.2.'!$H17</f>
        <v>3415</v>
      </c>
      <c r="O12" s="52">
        <f>'[20]Б.1.'!$U17-'[20]Б.1.'!$X17</f>
        <v>3032</v>
      </c>
      <c r="P12" s="52">
        <f>'[18]Б.1.'!$U17+'[18]Б.2.'!$H17-'[18]Б.1.'!$X17</f>
        <v>18633.5</v>
      </c>
      <c r="Q12" s="52">
        <f>'[19]Б.1.'!$U17+'[19]Б.2.'!$H17-'[19]Б.1.'!$X17</f>
        <v>85801</v>
      </c>
      <c r="R12" s="52">
        <f>'[21]Б.1.'!$U17+'[21]Б.2.'!$H17</f>
        <v>0</v>
      </c>
      <c r="S12" s="52">
        <f>'[11]Б.1.'!$U17-'[11]Б.1.'!$X17</f>
        <v>0</v>
      </c>
      <c r="T12" s="52">
        <f>'[22]Б.1.'!$U17+'[22]Б.2.'!$H17-'[22]Б.1.'!$X17</f>
        <v>0</v>
      </c>
      <c r="U12" s="53">
        <f t="shared" si="0"/>
        <v>2092869.7919999997</v>
      </c>
      <c r="V12" s="5"/>
      <c r="W12" s="24"/>
    </row>
    <row r="13" spans="1:23" ht="38.25">
      <c r="A13" s="39" t="s">
        <v>11</v>
      </c>
      <c r="B13" s="52">
        <f>'[4]Б.1.'!$U18-'[4]Б.1.'!$X18+'[4]Б.3.'!$N18</f>
        <v>3825976.65</v>
      </c>
      <c r="C13" s="52">
        <f>'[5]Б.1.'!$U18+'[5]Б.2.'!$H18-'[5]Б.1.'!$X18</f>
        <v>4510883.470000001</v>
      </c>
      <c r="D13" s="52">
        <f>'[6]Б.1.'!U18-'[6]Б.1.'!X18+'[6]Б.2.'!$H18</f>
        <v>1600053.79</v>
      </c>
      <c r="E13" s="52">
        <f>'[7]Б.1.'!$U18-'[7]Б.1.'!$X18</f>
        <v>603326.21</v>
      </c>
      <c r="F13" s="52">
        <f>'[8]Б.1.'!$U18+'[8]Б.2.'!$H18-'[8]Б.1.'!$X18</f>
        <v>2175137.0799999996</v>
      </c>
      <c r="G13" s="52">
        <f>'[10]Б.1.'!$U18</f>
        <v>807251</v>
      </c>
      <c r="H13" s="52">
        <f>'[13]Б.1.'!$U18</f>
        <v>639549.87</v>
      </c>
      <c r="I13" s="52">
        <f>'[9]Б.1.'!U18+'[9]Б.2.'!$H18-'[9]Б.1.'!$X18</f>
        <v>497822.05</v>
      </c>
      <c r="J13" s="52">
        <f>'[12]Б.1.'!U18</f>
        <v>1293416.87</v>
      </c>
      <c r="K13" s="52">
        <f>'[15]Б.1.'!U18+'[15]Б.2.'!$H18-'[15]Б.1.'!$X18</f>
        <v>485262.43000000005</v>
      </c>
      <c r="L13" s="52">
        <f>'[14]Б.1.'!$U18+'[14]Б.2.'!$H18-'[14]Б.1.'!$X18</f>
        <v>139515.09</v>
      </c>
      <c r="M13" s="52">
        <f>'[16]Б.1.'!$U18+'[16]Б.2.'!$H18</f>
        <v>0</v>
      </c>
      <c r="N13" s="52">
        <f>'[17]Б.1.'!$U18+'[17]Б.2.'!$H18</f>
        <v>64447</v>
      </c>
      <c r="O13" s="52">
        <f>'[20]Б.1.'!$U18-'[20]Б.1.'!$X18</f>
        <v>27415</v>
      </c>
      <c r="P13" s="52">
        <f>'[18]Б.1.'!$U18+'[18]Б.2.'!$H18-'[18]Б.1.'!$X18</f>
        <v>30003.52</v>
      </c>
      <c r="Q13" s="52">
        <f>'[19]Б.1.'!$U18+'[19]Б.2.'!$H18-'[19]Б.1.'!$X18</f>
        <v>0</v>
      </c>
      <c r="R13" s="52">
        <f>'[21]Б.1.'!$U18+'[21]Б.2.'!$H18</f>
        <v>0</v>
      </c>
      <c r="S13" s="52">
        <f>'[11]Б.1.'!$U18-'[11]Б.1.'!$X18</f>
        <v>81425.85</v>
      </c>
      <c r="T13" s="52">
        <f>'[22]Б.1.'!$U18+'[22]Б.2.'!$H18-'[22]Б.1.'!$X18</f>
        <v>2512</v>
      </c>
      <c r="U13" s="53">
        <f t="shared" si="0"/>
        <v>16783997.880000003</v>
      </c>
      <c r="V13" s="5"/>
      <c r="W13" s="24"/>
    </row>
    <row r="14" spans="1:21" ht="15.75">
      <c r="A14" s="39" t="s">
        <v>168</v>
      </c>
      <c r="B14" s="52">
        <f>'[4]Б.1.'!$U19-'[4]Б.1.'!$X19+'[4]Б.3.'!$N19</f>
        <v>677056.0900000001</v>
      </c>
      <c r="C14" s="52">
        <f>'[5]Б.1.'!$U19+'[5]Б.2.'!$H19-'[5]Б.1.'!$X19</f>
        <v>2062378.7099999997</v>
      </c>
      <c r="D14" s="52">
        <f>'[6]Б.1.'!U19-'[6]Б.1.'!X19+'[6]Б.2.'!$H19</f>
        <v>419712.979999999</v>
      </c>
      <c r="E14" s="52">
        <f>'[7]Б.1.'!$U19-'[7]Б.1.'!$X19</f>
        <v>282510.01</v>
      </c>
      <c r="F14" s="52">
        <f>'[8]Б.1.'!$U19+'[8]Б.2.'!$H19-'[8]Б.1.'!$X19</f>
        <v>632846.94</v>
      </c>
      <c r="G14" s="52">
        <f>'[10]Б.1.'!$U19</f>
        <v>0</v>
      </c>
      <c r="H14" s="52">
        <f>'[13]Б.1.'!$U19</f>
        <v>165392</v>
      </c>
      <c r="I14" s="52">
        <f>'[9]Б.1.'!U19+'[9]Б.2.'!$H19-'[9]Б.1.'!$X19</f>
        <v>46930.9</v>
      </c>
      <c r="J14" s="52">
        <f>'[12]Б.1.'!U19</f>
        <v>529862.96</v>
      </c>
      <c r="K14" s="52">
        <f>'[15]Б.1.'!U19+'[15]Б.2.'!$H19-'[15]Б.1.'!$X19</f>
        <v>78154.08</v>
      </c>
      <c r="L14" s="52">
        <f>'[14]Б.1.'!$U19+'[14]Б.2.'!$H19-'[14]Б.1.'!$X19</f>
        <v>0</v>
      </c>
      <c r="M14" s="52">
        <f>'[16]Б.1.'!$U19+'[16]Б.2.'!$H19</f>
        <v>0</v>
      </c>
      <c r="N14" s="52">
        <f>'[17]Б.1.'!$U19+'[17]Б.2.'!$H19</f>
        <v>0</v>
      </c>
      <c r="O14" s="52">
        <f>'[20]Б.1.'!$U19-'[20]Б.1.'!$X19</f>
        <v>0</v>
      </c>
      <c r="P14" s="52">
        <f>'[18]Б.1.'!$U19+'[18]Б.2.'!$H19-'[18]Б.1.'!$X19</f>
        <v>0</v>
      </c>
      <c r="Q14" s="52">
        <f>'[19]Б.1.'!$U19+'[19]Б.2.'!$H19-'[19]Б.1.'!$X19</f>
        <v>0</v>
      </c>
      <c r="R14" s="52">
        <f>'[21]Б.1.'!$U19+'[21]Б.2.'!$H19</f>
        <v>0</v>
      </c>
      <c r="S14" s="52">
        <f>'[11]Б.1.'!$U19-'[11]Б.1.'!$X19</f>
        <v>0</v>
      </c>
      <c r="T14" s="52">
        <f>'[22]Б.1.'!$U19+'[22]Б.2.'!$H19-'[22]Б.1.'!$X19</f>
        <v>0</v>
      </c>
      <c r="U14" s="53">
        <f t="shared" si="0"/>
        <v>4894844.669999999</v>
      </c>
    </row>
    <row r="15" spans="1:21" ht="58.5" customHeight="1">
      <c r="A15" s="39" t="s">
        <v>12</v>
      </c>
      <c r="B15" s="52">
        <f>'[4]Б.1.'!$U20-'[4]Б.1.'!$X20+'[4]Б.3.'!$N20</f>
        <v>0</v>
      </c>
      <c r="C15" s="52">
        <f>'[5]Б.1.'!$U20+'[5]Б.2.'!$H20-'[5]Б.1.'!$X20</f>
        <v>0</v>
      </c>
      <c r="D15" s="52">
        <f>'[6]Б.1.'!U20-'[6]Б.1.'!X20+'[6]Б.2.'!$H20</f>
        <v>0</v>
      </c>
      <c r="E15" s="52">
        <f>'[7]Б.1.'!$U20-'[7]Б.1.'!$X20</f>
        <v>0</v>
      </c>
      <c r="F15" s="52">
        <f>'[8]Б.1.'!$U20+'[8]Б.2.'!$H20-'[8]Б.1.'!$X20</f>
        <v>0</v>
      </c>
      <c r="G15" s="52">
        <f>'[10]Б.1.'!$U20</f>
        <v>0</v>
      </c>
      <c r="H15" s="52">
        <f>'[13]Б.1.'!$U20</f>
        <v>0</v>
      </c>
      <c r="I15" s="52">
        <f>'[9]Б.1.'!U20+'[9]Б.2.'!$H20-'[9]Б.1.'!$X20</f>
        <v>0</v>
      </c>
      <c r="J15" s="52">
        <f>'[12]Б.1.'!U20</f>
        <v>0</v>
      </c>
      <c r="K15" s="52">
        <f>'[15]Б.1.'!U20+'[15]Б.2.'!$H20-'[15]Б.1.'!$X20</f>
        <v>0</v>
      </c>
      <c r="L15" s="52">
        <f>'[14]Б.1.'!$U20+'[14]Б.2.'!$H20-'[14]Б.1.'!$X20</f>
        <v>0</v>
      </c>
      <c r="M15" s="52">
        <f>'[16]Б.1.'!$U20+'[16]Б.2.'!$H20</f>
        <v>0</v>
      </c>
      <c r="N15" s="52">
        <f>'[17]Б.1.'!$U20+'[17]Б.2.'!$H20</f>
        <v>0</v>
      </c>
      <c r="O15" s="52">
        <f>'[20]Б.1.'!$U20-'[20]Б.1.'!$X20</f>
        <v>0</v>
      </c>
      <c r="P15" s="52">
        <f>'[18]Б.1.'!$U20+'[18]Б.2.'!$H20-'[18]Б.1.'!$X20</f>
        <v>0</v>
      </c>
      <c r="Q15" s="52">
        <f>'[19]Б.1.'!$U20+'[19]Б.2.'!$H20-'[19]Б.1.'!$X20</f>
        <v>0</v>
      </c>
      <c r="R15" s="52">
        <f>'[21]Б.1.'!$U20+'[21]Б.2.'!$H20</f>
        <v>0</v>
      </c>
      <c r="S15" s="52">
        <f>'[11]Б.1.'!$U20-'[11]Б.1.'!$X20</f>
        <v>0</v>
      </c>
      <c r="T15" s="52">
        <f>'[22]Б.1.'!$U20+'[22]Б.2.'!$H20-'[22]Б.1.'!$X20</f>
        <v>0</v>
      </c>
      <c r="U15" s="53">
        <f t="shared" si="0"/>
        <v>0</v>
      </c>
    </row>
    <row r="16" spans="1:21" ht="56.25" customHeight="1">
      <c r="A16" s="39" t="s">
        <v>13</v>
      </c>
      <c r="B16" s="52">
        <f>'[4]Б.1.'!$U21-'[4]Б.1.'!$X21+'[4]Б.3.'!$N21</f>
        <v>0</v>
      </c>
      <c r="C16" s="52">
        <f>'[5]Б.1.'!$U21+'[5]Б.2.'!$H21-'[5]Б.1.'!$X21</f>
        <v>0</v>
      </c>
      <c r="D16" s="52">
        <f>'[6]Б.1.'!U21-'[6]Б.1.'!X21+'[6]Б.2.'!$H21</f>
        <v>0</v>
      </c>
      <c r="E16" s="52">
        <f>'[7]Б.1.'!$U21-'[7]Б.1.'!$X21</f>
        <v>0</v>
      </c>
      <c r="F16" s="52">
        <f>'[8]Б.1.'!$U21+'[8]Б.2.'!$H21-'[8]Б.1.'!$X21</f>
        <v>0</v>
      </c>
      <c r="G16" s="52">
        <f>'[10]Б.1.'!$U21</f>
        <v>0</v>
      </c>
      <c r="H16" s="52">
        <f>'[13]Б.1.'!$U21</f>
        <v>0</v>
      </c>
      <c r="I16" s="52">
        <f>'[9]Б.1.'!U21+'[9]Б.2.'!$H21-'[9]Б.1.'!$X21</f>
        <v>0</v>
      </c>
      <c r="J16" s="52">
        <f>'[12]Б.1.'!U21</f>
        <v>0</v>
      </c>
      <c r="K16" s="52">
        <f>'[15]Б.1.'!U21+'[15]Б.2.'!$H21-'[15]Б.1.'!$X21</f>
        <v>0</v>
      </c>
      <c r="L16" s="52">
        <f>'[14]Б.1.'!$U21+'[14]Б.2.'!$H21-'[14]Б.1.'!$X21</f>
        <v>0</v>
      </c>
      <c r="M16" s="52">
        <f>'[16]Б.1.'!$U21+'[16]Б.2.'!$H21</f>
        <v>0</v>
      </c>
      <c r="N16" s="52">
        <f>'[17]Б.1.'!$U21+'[17]Б.2.'!$H21</f>
        <v>0</v>
      </c>
      <c r="O16" s="52">
        <f>'[20]Б.1.'!$U21-'[20]Б.1.'!$X21</f>
        <v>0</v>
      </c>
      <c r="P16" s="52">
        <f>'[18]Б.1.'!$U21+'[18]Б.2.'!$H21-'[18]Б.1.'!$X21</f>
        <v>0</v>
      </c>
      <c r="Q16" s="52">
        <f>'[19]Б.1.'!$U21+'[19]Б.2.'!$H21-'[19]Б.1.'!$X21</f>
        <v>0</v>
      </c>
      <c r="R16" s="52">
        <f>'[21]Б.1.'!$U21+'[21]Б.2.'!$H21</f>
        <v>0</v>
      </c>
      <c r="S16" s="52">
        <f>'[11]Б.1.'!$U21-'[11]Б.1.'!$X21</f>
        <v>0</v>
      </c>
      <c r="T16" s="52">
        <f>'[22]Б.1.'!$U21+'[22]Б.2.'!$H21-'[22]Б.1.'!$X21</f>
        <v>0</v>
      </c>
      <c r="U16" s="53">
        <f t="shared" si="0"/>
        <v>0</v>
      </c>
    </row>
    <row r="17" spans="1:21" ht="30" customHeight="1">
      <c r="A17" s="39" t="s">
        <v>14</v>
      </c>
      <c r="B17" s="52">
        <f>'[4]Б.1.'!$U22-'[4]Б.1.'!$X22+'[4]Б.3.'!$N22</f>
        <v>14987.39</v>
      </c>
      <c r="C17" s="52">
        <f>'[5]Б.1.'!$U22+'[5]Б.2.'!$H22-'[5]Б.1.'!$X22</f>
        <v>310359.27</v>
      </c>
      <c r="D17" s="52">
        <f>'[6]Б.1.'!U22-'[6]Б.1.'!X22+'[6]Б.2.'!$H22</f>
        <v>24002.69</v>
      </c>
      <c r="E17" s="52">
        <f>'[7]Б.1.'!$U22-'[7]Б.1.'!$X22</f>
        <v>120</v>
      </c>
      <c r="F17" s="52">
        <f>'[8]Б.1.'!$U22+'[8]Б.2.'!$H22-'[8]Б.1.'!$X22</f>
        <v>43180.04</v>
      </c>
      <c r="G17" s="52">
        <f>'[10]Б.1.'!$U22</f>
        <v>10925</v>
      </c>
      <c r="H17" s="52">
        <f>'[13]Б.1.'!$U22</f>
        <v>9027</v>
      </c>
      <c r="I17" s="52">
        <f>'[9]Б.1.'!U22+'[9]Б.2.'!$H22-'[9]Б.1.'!$X22</f>
        <v>184.64</v>
      </c>
      <c r="J17" s="52">
        <f>'[12]Б.1.'!U22</f>
        <v>28793.03</v>
      </c>
      <c r="K17" s="52">
        <f>'[15]Б.1.'!U22+'[15]Б.2.'!$H22-'[15]Б.1.'!$X22</f>
        <v>6030</v>
      </c>
      <c r="L17" s="52">
        <f>'[14]Б.1.'!$U22+'[14]Б.2.'!$H22-'[14]Б.1.'!$X22</f>
        <v>5903</v>
      </c>
      <c r="M17" s="52">
        <f>'[16]Б.1.'!$U22+'[16]Б.2.'!$H22</f>
        <v>0</v>
      </c>
      <c r="N17" s="52">
        <f>'[17]Б.1.'!$U22+'[17]Б.2.'!$H22</f>
        <v>0</v>
      </c>
      <c r="O17" s="52">
        <f>'[20]Б.1.'!$U22-'[20]Б.1.'!$X22</f>
        <v>2160</v>
      </c>
      <c r="P17" s="52">
        <f>'[18]Б.1.'!$U22+'[18]Б.2.'!$H22-'[18]Б.1.'!$X22</f>
        <v>440.73</v>
      </c>
      <c r="Q17" s="52">
        <f>'[19]Б.1.'!$U22+'[19]Б.2.'!$H22-'[19]Б.1.'!$X22</f>
        <v>596</v>
      </c>
      <c r="R17" s="52">
        <f>'[21]Б.1.'!$U22+'[21]Б.2.'!$H22</f>
        <v>0</v>
      </c>
      <c r="S17" s="52">
        <f>'[11]Б.1.'!$U22-'[11]Б.1.'!$X22</f>
        <v>4794.89</v>
      </c>
      <c r="T17" s="52">
        <f>'[22]Б.1.'!$U22+'[22]Б.2.'!$H22-'[22]Б.1.'!$X22</f>
        <v>0</v>
      </c>
      <c r="U17" s="53">
        <f t="shared" si="0"/>
        <v>461503.68000000005</v>
      </c>
    </row>
    <row r="18" spans="1:21" ht="15.75">
      <c r="A18" s="39" t="s">
        <v>15</v>
      </c>
      <c r="B18" s="52">
        <f>'[4]Б.1.'!$U23-'[4]Б.1.'!$X23+'[4]Б.3.'!$N23</f>
        <v>-75.2199999999998</v>
      </c>
      <c r="C18" s="52">
        <f>'[5]Б.1.'!$U23+'[5]Б.2.'!$H23-'[5]Б.1.'!$X23</f>
        <v>0</v>
      </c>
      <c r="D18" s="52">
        <f>'[6]Б.1.'!U23-'[6]Б.1.'!X23+'[6]Б.2.'!$H23</f>
        <v>0</v>
      </c>
      <c r="E18" s="52">
        <f>'[7]Б.1.'!$U23-'[7]Б.1.'!$X23</f>
        <v>0</v>
      </c>
      <c r="F18" s="52">
        <f>'[8]Б.1.'!$U23+'[8]Б.2.'!$H23-'[8]Б.1.'!$X23</f>
        <v>0</v>
      </c>
      <c r="G18" s="52">
        <f>'[10]Б.1.'!$U23</f>
        <v>25764</v>
      </c>
      <c r="H18" s="52">
        <f>'[13]Б.1.'!$U23</f>
        <v>0</v>
      </c>
      <c r="I18" s="52">
        <f>'[9]Б.1.'!U23+'[9]Б.2.'!$H23-'[9]Б.1.'!$X23</f>
        <v>-2472.6</v>
      </c>
      <c r="J18" s="52">
        <f>'[12]Б.1.'!U23</f>
        <v>64280</v>
      </c>
      <c r="K18" s="52">
        <f>'[15]Б.1.'!U23+'[15]Б.2.'!$H23-'[15]Б.1.'!$X23</f>
        <v>0</v>
      </c>
      <c r="L18" s="52">
        <f>'[14]Б.1.'!$U23+'[14]Б.2.'!$H23-'[14]Б.1.'!$X23</f>
        <v>0</v>
      </c>
      <c r="M18" s="52">
        <f>'[16]Б.1.'!$U23+'[16]Б.2.'!$H23</f>
        <v>0</v>
      </c>
      <c r="N18" s="52">
        <f>'[17]Б.1.'!$U23+'[17]Б.2.'!$H23</f>
        <v>0</v>
      </c>
      <c r="O18" s="52">
        <f>'[20]Б.1.'!$U23-'[20]Б.1.'!$X23</f>
        <v>0</v>
      </c>
      <c r="P18" s="52">
        <f>'[18]Б.1.'!$U23+'[18]Б.2.'!$H23-'[18]Б.1.'!$X23</f>
        <v>0</v>
      </c>
      <c r="Q18" s="52">
        <f>'[19]Б.1.'!$U23+'[19]Б.2.'!$H23-'[19]Б.1.'!$X23</f>
        <v>0</v>
      </c>
      <c r="R18" s="52">
        <f>'[21]Б.1.'!$U23+'[21]Б.2.'!$H23</f>
        <v>47533.79</v>
      </c>
      <c r="S18" s="52">
        <f>'[11]Б.1.'!$U23-'[11]Б.1.'!$X23</f>
        <v>0</v>
      </c>
      <c r="T18" s="52">
        <f>'[22]Б.1.'!$U23+'[22]Б.2.'!$H23-'[22]Б.1.'!$X23</f>
        <v>0</v>
      </c>
      <c r="U18" s="53">
        <f t="shared" si="0"/>
        <v>135029.97</v>
      </c>
    </row>
    <row r="19" spans="1:21" ht="15.75">
      <c r="A19" s="39" t="s">
        <v>16</v>
      </c>
      <c r="B19" s="52">
        <f>'[4]Б.1.'!$U24-'[4]Б.1.'!$X24+'[4]Б.3.'!$N24</f>
        <v>0</v>
      </c>
      <c r="C19" s="52">
        <f>'[5]Б.1.'!$U24+'[5]Б.2.'!$H24-'[5]Б.1.'!$X24</f>
        <v>0</v>
      </c>
      <c r="D19" s="52">
        <f>'[6]Б.1.'!U24-'[6]Б.1.'!X24+'[6]Б.2.'!$H24</f>
        <v>37218.97</v>
      </c>
      <c r="E19" s="52">
        <f>'[7]Б.1.'!$U24-'[7]Б.1.'!$X24</f>
        <v>0</v>
      </c>
      <c r="F19" s="52">
        <f>'[8]Б.1.'!$U24+'[8]Б.2.'!$H24-'[8]Б.1.'!$X24</f>
        <v>0</v>
      </c>
      <c r="G19" s="52">
        <f>'[10]Б.1.'!$U24</f>
        <v>0</v>
      </c>
      <c r="H19" s="52">
        <f>'[13]Б.1.'!$U24</f>
        <v>0</v>
      </c>
      <c r="I19" s="52">
        <f>'[9]Б.1.'!U24+'[9]Б.2.'!$H24-'[9]Б.1.'!$X24</f>
        <v>0</v>
      </c>
      <c r="J19" s="52">
        <f>'[12]Б.1.'!U24</f>
        <v>0</v>
      </c>
      <c r="K19" s="52">
        <f>'[15]Б.1.'!U24+'[15]Б.2.'!$H24-'[15]Б.1.'!$X24</f>
        <v>0</v>
      </c>
      <c r="L19" s="52">
        <f>'[14]Б.1.'!$U24+'[14]Б.2.'!$H24-'[14]Б.1.'!$X24</f>
        <v>0</v>
      </c>
      <c r="M19" s="52">
        <f>'[16]Б.1.'!$U24+'[16]Б.2.'!$H24</f>
        <v>0</v>
      </c>
      <c r="N19" s="52">
        <f>'[17]Б.1.'!$U24+'[17]Б.2.'!$H24</f>
        <v>0</v>
      </c>
      <c r="O19" s="52">
        <f>'[20]Б.1.'!$U24-'[20]Б.1.'!$X24</f>
        <v>0</v>
      </c>
      <c r="P19" s="52">
        <f>'[18]Б.1.'!$U24+'[18]Б.2.'!$H24-'[18]Б.1.'!$X24</f>
        <v>0</v>
      </c>
      <c r="Q19" s="52">
        <f>'[19]Б.1.'!$U24+'[19]Б.2.'!$H24-'[19]Б.1.'!$X24</f>
        <v>0</v>
      </c>
      <c r="R19" s="52">
        <f>'[21]Б.1.'!$U24+'[21]Б.2.'!$H24</f>
        <v>0</v>
      </c>
      <c r="S19" s="52">
        <f>'[11]Б.1.'!$U24-'[11]Б.1.'!$X24</f>
        <v>0</v>
      </c>
      <c r="T19" s="52">
        <f>'[22]Б.1.'!$U24+'[22]Б.2.'!$H24-'[22]Б.1.'!$X24</f>
        <v>0</v>
      </c>
      <c r="U19" s="53">
        <f t="shared" si="0"/>
        <v>37218.97</v>
      </c>
    </row>
    <row r="20" spans="1:21" ht="28.5" customHeight="1">
      <c r="A20" s="39" t="s">
        <v>17</v>
      </c>
      <c r="B20" s="52">
        <f>'[4]Б.1.'!$U25-'[4]Б.1.'!$X25+'[4]Б.3.'!$N25</f>
        <v>185127.79000000004</v>
      </c>
      <c r="C20" s="52">
        <f>'[5]Б.1.'!$U25+'[5]Б.2.'!$H25-'[5]Б.1.'!$X25</f>
        <v>10538.28</v>
      </c>
      <c r="D20" s="52">
        <f>'[6]Б.1.'!U25-'[6]Б.1.'!X25+'[6]Б.2.'!$H25</f>
        <v>539915.8699999991</v>
      </c>
      <c r="E20" s="52">
        <f>'[7]Б.1.'!$U25-'[7]Б.1.'!$X25</f>
        <v>190119.52</v>
      </c>
      <c r="F20" s="52">
        <f>'[8]Б.1.'!$U25+'[8]Б.2.'!$H25-'[8]Б.1.'!$X25</f>
        <v>0</v>
      </c>
      <c r="G20" s="52">
        <f>'[10]Б.1.'!$U25</f>
        <v>0</v>
      </c>
      <c r="H20" s="52">
        <f>'[13]Б.1.'!$U25</f>
        <v>0</v>
      </c>
      <c r="I20" s="52">
        <f>'[9]Б.1.'!U25+'[9]Б.2.'!$H25-'[9]Б.1.'!$X25</f>
        <v>26205.04</v>
      </c>
      <c r="J20" s="52">
        <f>'[12]Б.1.'!U25</f>
        <v>34231</v>
      </c>
      <c r="K20" s="52">
        <f>'[15]Б.1.'!U25+'[15]Б.2.'!$H25-'[15]Б.1.'!$X25</f>
        <v>0</v>
      </c>
      <c r="L20" s="52">
        <f>'[14]Б.1.'!$U25+'[14]Б.2.'!$H25-'[14]Б.1.'!$X25</f>
        <v>10572.48</v>
      </c>
      <c r="M20" s="52">
        <f>'[16]Б.1.'!$U25+'[16]Б.2.'!$H25</f>
        <v>96482</v>
      </c>
      <c r="N20" s="52">
        <f>'[17]Б.1.'!$U25+'[17]Б.2.'!$H25</f>
        <v>0</v>
      </c>
      <c r="O20" s="52">
        <f>'[20]Б.1.'!$U25-'[20]Б.1.'!$X25</f>
        <v>9940</v>
      </c>
      <c r="P20" s="52">
        <f>'[18]Б.1.'!$U25+'[18]Б.2.'!$H25-'[18]Б.1.'!$X25</f>
        <v>0</v>
      </c>
      <c r="Q20" s="52">
        <f>'[19]Б.1.'!$U25+'[19]Б.2.'!$H25-'[19]Б.1.'!$X25</f>
        <v>0</v>
      </c>
      <c r="R20" s="52">
        <f>'[21]Б.1.'!$U25+'[21]Б.2.'!$H25</f>
        <v>0</v>
      </c>
      <c r="S20" s="52">
        <f>'[11]Б.1.'!$U25-'[11]Б.1.'!$X25</f>
        <v>0</v>
      </c>
      <c r="T20" s="52">
        <f>'[22]Б.1.'!$U25+'[22]Б.2.'!$H25-'[22]Б.1.'!$X25</f>
        <v>0</v>
      </c>
      <c r="U20" s="53">
        <f t="shared" si="0"/>
        <v>1103131.979999999</v>
      </c>
    </row>
    <row r="21" spans="1:21" ht="27.75" customHeight="1">
      <c r="A21" s="39" t="s">
        <v>18</v>
      </c>
      <c r="B21" s="52">
        <f>'[4]Б.1.'!$U26-'[4]Б.1.'!$X26+'[4]Б.3.'!$N26</f>
        <v>0</v>
      </c>
      <c r="C21" s="52">
        <f>'[5]Б.1.'!$U26+'[5]Б.2.'!$H26-'[5]Б.1.'!$X26</f>
        <v>0</v>
      </c>
      <c r="D21" s="52">
        <f>'[6]Б.1.'!U26-'[6]Б.1.'!X26+'[6]Б.2.'!$H26</f>
        <v>0</v>
      </c>
      <c r="E21" s="52">
        <f>'[7]Б.1.'!$U26-'[7]Б.1.'!$X26</f>
        <v>0</v>
      </c>
      <c r="F21" s="52">
        <f>'[8]Б.1.'!$U26+'[8]Б.2.'!$H26-'[8]Б.1.'!$X26</f>
        <v>0</v>
      </c>
      <c r="G21" s="52">
        <f>'[10]Б.1.'!$U26</f>
        <v>0</v>
      </c>
      <c r="H21" s="52">
        <f>'[13]Б.1.'!$U26</f>
        <v>0</v>
      </c>
      <c r="I21" s="52">
        <f>'[9]Б.1.'!U26+'[9]Б.2.'!$H26-'[9]Б.1.'!$X26</f>
        <v>0</v>
      </c>
      <c r="J21" s="52">
        <f>'[12]Б.1.'!U26</f>
        <v>0</v>
      </c>
      <c r="K21" s="52">
        <f>'[15]Б.1.'!U26+'[15]Б.2.'!$H26-'[15]Б.1.'!$X26</f>
        <v>0</v>
      </c>
      <c r="L21" s="52">
        <f>'[14]Б.1.'!$U26+'[14]Б.2.'!$H26-'[14]Б.1.'!$X26</f>
        <v>0</v>
      </c>
      <c r="M21" s="52">
        <f>'[16]Б.1.'!$U26+'[16]Б.2.'!$H26</f>
        <v>0</v>
      </c>
      <c r="N21" s="52">
        <f>'[17]Б.1.'!$U26+'[17]Б.2.'!$H26</f>
        <v>0</v>
      </c>
      <c r="O21" s="52">
        <f>'[20]Б.1.'!$U26-'[20]Б.1.'!$X26</f>
        <v>0</v>
      </c>
      <c r="P21" s="52">
        <f>'[18]Б.1.'!$U26+'[18]Б.2.'!$H26-'[18]Б.1.'!$X26</f>
        <v>0</v>
      </c>
      <c r="Q21" s="52">
        <f>'[19]Б.1.'!$U26+'[19]Б.2.'!$H26-'[19]Б.1.'!$X26</f>
        <v>0</v>
      </c>
      <c r="R21" s="52">
        <f>'[21]Б.1.'!$U26+'[21]Б.2.'!$H26</f>
        <v>0</v>
      </c>
      <c r="S21" s="52">
        <f>'[11]Б.1.'!$U26-'[11]Б.1.'!$X26</f>
        <v>0</v>
      </c>
      <c r="T21" s="52">
        <f>'[22]Б.1.'!$U26+'[22]Б.2.'!$H26-'[22]Б.1.'!$X26</f>
        <v>0</v>
      </c>
      <c r="U21" s="53">
        <f t="shared" si="0"/>
        <v>0</v>
      </c>
    </row>
    <row r="22" spans="1:21" ht="27.75" customHeight="1">
      <c r="A22" s="39" t="s">
        <v>19</v>
      </c>
      <c r="B22" s="52">
        <f>'[4]Б.1.'!$U27-'[4]Б.1.'!$X27+'[4]Б.3.'!$N27</f>
        <v>18501.54</v>
      </c>
      <c r="C22" s="52">
        <f>'[5]Б.1.'!$U27+'[5]Б.2.'!$H27-'[5]Б.1.'!$X27</f>
        <v>125774.84999999999</v>
      </c>
      <c r="D22" s="52">
        <f>'[6]Б.1.'!U27-'[6]Б.1.'!X27+'[6]Б.2.'!$H27</f>
        <v>110481.8</v>
      </c>
      <c r="E22" s="52">
        <f>'[7]Б.1.'!$U27-'[7]Б.1.'!$X27</f>
        <v>23798.23</v>
      </c>
      <c r="F22" s="52">
        <f>'[8]Б.1.'!$U27+'[8]Б.2.'!$H27-'[8]Б.1.'!$X27</f>
        <v>982.02</v>
      </c>
      <c r="G22" s="52">
        <f>'[10]Б.1.'!$U27</f>
        <v>617</v>
      </c>
      <c r="H22" s="52">
        <f>'[13]Б.1.'!$U27</f>
        <v>18505.33</v>
      </c>
      <c r="I22" s="52">
        <f>'[9]Б.1.'!U27+'[9]Б.2.'!$H27-'[9]Б.1.'!$X27</f>
        <v>25933.6</v>
      </c>
      <c r="J22" s="52">
        <f>'[12]Б.1.'!U27</f>
        <v>92435.46</v>
      </c>
      <c r="K22" s="52">
        <f>'[15]Б.1.'!U27+'[15]Б.2.'!$H27-'[15]Б.1.'!$X27</f>
        <v>2595.79</v>
      </c>
      <c r="L22" s="52">
        <f>'[14]Б.1.'!$U27+'[14]Б.2.'!$H27-'[14]Б.1.'!$X27</f>
        <v>4218.68</v>
      </c>
      <c r="M22" s="52">
        <f>'[16]Б.1.'!$U27+'[16]Б.2.'!$H27</f>
        <v>0</v>
      </c>
      <c r="N22" s="52">
        <f>'[17]Б.1.'!$U27+'[17]Б.2.'!$H27</f>
        <v>931</v>
      </c>
      <c r="O22" s="52">
        <f>'[20]Б.1.'!$U27-'[20]Б.1.'!$X27</f>
        <v>269</v>
      </c>
      <c r="P22" s="52">
        <f>'[18]Б.1.'!$U27+'[18]Б.2.'!$H27-'[18]Б.1.'!$X27</f>
        <v>1398.09</v>
      </c>
      <c r="Q22" s="52">
        <f>'[19]Б.1.'!$U27+'[19]Б.2.'!$H27-'[19]Б.1.'!$X27</f>
        <v>118272</v>
      </c>
      <c r="R22" s="52">
        <f>'[21]Б.1.'!$U27+'[21]Б.2.'!$H27</f>
        <v>0</v>
      </c>
      <c r="S22" s="52">
        <f>'[11]Б.1.'!$U27-'[11]Б.1.'!$X27</f>
        <v>0</v>
      </c>
      <c r="T22" s="52">
        <f>'[22]Б.1.'!$U27+'[22]Б.2.'!$H27-'[22]Б.1.'!$X27</f>
        <v>0</v>
      </c>
      <c r="U22" s="53">
        <f t="shared" si="0"/>
        <v>544714.39</v>
      </c>
    </row>
    <row r="23" spans="1:21" ht="16.5" thickBot="1">
      <c r="A23" s="41" t="s">
        <v>20</v>
      </c>
      <c r="B23" s="65">
        <f>'[4]Б.1.'!$U28-'[4]Б.1.'!$X28+'[4]Б.3.'!$N28</f>
        <v>14566907.049999997</v>
      </c>
      <c r="C23" s="65">
        <f>'[5]Б.1.'!$U28+'[5]Б.2.'!$H28-'[5]Б.1.'!$X28</f>
        <v>13986954.29</v>
      </c>
      <c r="D23" s="65">
        <f>'[6]Б.1.'!U28-'[6]Б.1.'!X28+'[6]Б.2.'!$H28</f>
        <v>12012909.76999999</v>
      </c>
      <c r="E23" s="65">
        <f>'[7]Б.1.'!$U28-'[7]Б.1.'!$X28</f>
        <v>13179676.000000004</v>
      </c>
      <c r="F23" s="65">
        <f>'[8]Б.1.'!$U28+'[8]Б.2.'!$H28-'[8]Б.1.'!$X28</f>
        <v>5947701.6899999995</v>
      </c>
      <c r="G23" s="65">
        <f>'[10]Б.1.'!$U28</f>
        <v>2270706</v>
      </c>
      <c r="H23" s="65">
        <f>'[13]Б.1.'!$U28</f>
        <v>4665265.59</v>
      </c>
      <c r="I23" s="65">
        <f>'[9]Б.1.'!U28+'[9]Б.2.'!$H28-'[9]Б.1.'!$X28</f>
        <v>2960553.580000001</v>
      </c>
      <c r="J23" s="65">
        <f>'[12]Б.1.'!U28</f>
        <v>3952459.1</v>
      </c>
      <c r="K23" s="65">
        <f>'[15]Б.1.'!U28+'[15]Б.2.'!$H28-'[15]Б.1.'!$X28</f>
        <v>1198406.9300000002</v>
      </c>
      <c r="L23" s="65">
        <f>'[14]Б.1.'!$U28+'[14]Б.2.'!$H28-'[14]Б.1.'!$X28</f>
        <v>932737.8400000002</v>
      </c>
      <c r="M23" s="65">
        <f>'[16]Б.1.'!$U28+'[16]Б.2.'!$H28</f>
        <v>1502722</v>
      </c>
      <c r="N23" s="65">
        <f>'[17]Б.1.'!$U28+'[17]Б.2.'!$H28</f>
        <v>536266</v>
      </c>
      <c r="O23" s="65">
        <f>'[20]Б.1.'!$U28-'[20]Б.1.'!$X28</f>
        <v>218281</v>
      </c>
      <c r="P23" s="65">
        <f>'[18]Б.1.'!$U28+'[18]Б.2.'!$H28-'[18]Б.1.'!$X28</f>
        <v>185025.44</v>
      </c>
      <c r="Q23" s="65">
        <f>'[19]Б.1.'!$U28+'[19]Б.2.'!$H28-'[19]Б.1.'!$X28</f>
        <v>224828</v>
      </c>
      <c r="R23" s="65">
        <f>'[21]Б.1.'!$U28+'[21]Б.2.'!$H28</f>
        <v>47533.79</v>
      </c>
      <c r="S23" s="65">
        <f>'[11]Б.1.'!$U28-'[11]Б.1.'!$X28</f>
        <v>1081510.0299999998</v>
      </c>
      <c r="T23" s="65">
        <f>'[22]Б.1.'!$U28+'[22]Б.2.'!$H28-'[22]Б.1.'!$X28</f>
        <v>3657</v>
      </c>
      <c r="U23" s="64">
        <f t="shared" si="0"/>
        <v>79474101.1</v>
      </c>
    </row>
    <row r="24" spans="1:21" ht="15.75">
      <c r="A24" s="11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66"/>
      <c r="Q24" s="56"/>
      <c r="R24" s="56"/>
      <c r="S24" s="56"/>
      <c r="T24" s="56"/>
      <c r="U24" s="57"/>
    </row>
    <row r="25" spans="1:11" ht="18.75">
      <c r="A25" s="107" t="s">
        <v>162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34" spans="2:11" ht="76.5">
      <c r="B34" s="61" t="s">
        <v>116</v>
      </c>
      <c r="C34" s="62" t="s">
        <v>117</v>
      </c>
      <c r="D34" s="63" t="s">
        <v>118</v>
      </c>
      <c r="E34" s="62" t="s">
        <v>119</v>
      </c>
      <c r="F34" s="62" t="s">
        <v>120</v>
      </c>
      <c r="G34" s="62" t="s">
        <v>121</v>
      </c>
      <c r="H34" s="62" t="s">
        <v>122</v>
      </c>
      <c r="I34" s="62" t="s">
        <v>123</v>
      </c>
      <c r="J34" s="62" t="s">
        <v>124</v>
      </c>
      <c r="K34" s="62" t="s">
        <v>125</v>
      </c>
    </row>
    <row r="35" spans="2:12" ht="12.75">
      <c r="B35" s="29">
        <f>U6+U13</f>
        <v>63746667.97</v>
      </c>
      <c r="C35" s="29">
        <f>U3+U5</f>
        <v>504898.42999999993</v>
      </c>
      <c r="D35" s="29">
        <f>U22</f>
        <v>544714.39</v>
      </c>
      <c r="E35" s="29">
        <f>U18+U19+U20+U21</f>
        <v>1275380.919999999</v>
      </c>
      <c r="F35" s="29">
        <f>U17</f>
        <v>461503.68000000005</v>
      </c>
      <c r="G35" s="29">
        <f>U11+U12</f>
        <v>10041901.329999989</v>
      </c>
      <c r="H35" s="29">
        <f>U10</f>
        <v>701232.53</v>
      </c>
      <c r="I35" s="29">
        <f>U16+U9</f>
        <v>2152066.02</v>
      </c>
      <c r="J35" s="29">
        <f>U8+U15</f>
        <v>45735.83</v>
      </c>
      <c r="K35" s="29">
        <f>U7</f>
        <v>0</v>
      </c>
      <c r="L35" s="5">
        <f>SUM(B35:K35)</f>
        <v>79474101.09999998</v>
      </c>
    </row>
  </sheetData>
  <mergeCells count="1">
    <mergeCell ref="A1:T1"/>
  </mergeCells>
  <printOptions/>
  <pageMargins left="0" right="0" top="0.87" bottom="0.984251968503937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5.8515625" style="1" customWidth="1"/>
    <col min="2" max="2" width="43.140625" style="1" customWidth="1"/>
    <col min="3" max="22" width="12.7109375" style="5" customWidth="1"/>
    <col min="23" max="30" width="9.140625" style="5" customWidth="1"/>
    <col min="31" max="16384" width="9.140625" style="1" customWidth="1"/>
  </cols>
  <sheetData>
    <row r="1" spans="1:22" ht="33.75" customHeight="1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3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0" s="2" customFormat="1" ht="102">
      <c r="A3" s="141" t="s">
        <v>21</v>
      </c>
      <c r="B3" s="142"/>
      <c r="C3" s="43" t="s">
        <v>127</v>
      </c>
      <c r="D3" s="43" t="s">
        <v>126</v>
      </c>
      <c r="E3" s="43" t="s">
        <v>128</v>
      </c>
      <c r="F3" s="43" t="s">
        <v>129</v>
      </c>
      <c r="G3" s="43" t="s">
        <v>130</v>
      </c>
      <c r="H3" s="43" t="s">
        <v>174</v>
      </c>
      <c r="I3" s="43" t="s">
        <v>131</v>
      </c>
      <c r="J3" s="43" t="s">
        <v>132</v>
      </c>
      <c r="K3" s="43" t="s">
        <v>133</v>
      </c>
      <c r="L3" s="43" t="s">
        <v>136</v>
      </c>
      <c r="M3" s="43" t="s">
        <v>134</v>
      </c>
      <c r="N3" s="43" t="s">
        <v>135</v>
      </c>
      <c r="O3" s="43" t="s">
        <v>138</v>
      </c>
      <c r="P3" s="43" t="s">
        <v>141</v>
      </c>
      <c r="Q3" s="43" t="s">
        <v>139</v>
      </c>
      <c r="R3" s="43" t="s">
        <v>140</v>
      </c>
      <c r="S3" s="43" t="s">
        <v>1</v>
      </c>
      <c r="T3" s="43" t="s">
        <v>137</v>
      </c>
      <c r="U3" s="105" t="s">
        <v>164</v>
      </c>
      <c r="V3" s="44" t="s">
        <v>161</v>
      </c>
      <c r="W3" s="6"/>
      <c r="X3" s="6"/>
      <c r="Y3" s="6"/>
      <c r="Z3" s="6"/>
      <c r="AA3" s="6"/>
      <c r="AB3" s="6"/>
      <c r="AC3" s="6"/>
      <c r="AD3" s="6"/>
    </row>
    <row r="4" spans="1:30" s="19" customFormat="1" ht="32.25" customHeight="1">
      <c r="A4" s="143" t="s">
        <v>79</v>
      </c>
      <c r="B4" s="14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31"/>
      <c r="W4" s="18"/>
      <c r="X4" s="18"/>
      <c r="Y4" s="18"/>
      <c r="Z4" s="18"/>
      <c r="AA4" s="18"/>
      <c r="AB4" s="18"/>
      <c r="AC4" s="18"/>
      <c r="AD4" s="18"/>
    </row>
    <row r="5" spans="1:22" ht="18.75">
      <c r="A5" s="20" t="s">
        <v>80</v>
      </c>
      <c r="B5" s="21" t="s">
        <v>81</v>
      </c>
      <c r="C5" s="49">
        <f>'[4]В.1.'!$C$8</f>
        <v>1156</v>
      </c>
      <c r="D5" s="49">
        <f>'[5]В.1.'!$C$8</f>
        <v>950.40013</v>
      </c>
      <c r="E5" s="49">
        <f>'[6]В.1.'!$C$8</f>
        <v>277</v>
      </c>
      <c r="F5" s="49">
        <f>'[7]В.1.'!$C$8</f>
        <v>80</v>
      </c>
      <c r="G5" s="49">
        <f>'[8]В.1.'!$C$8</f>
        <v>15</v>
      </c>
      <c r="H5" s="49">
        <f>'[10]В.1.'!$C$8</f>
        <v>33</v>
      </c>
      <c r="I5" s="49">
        <f>'[13]В.1.'!$C$8</f>
        <v>19</v>
      </c>
      <c r="J5" s="49">
        <f>'[9]В.1.'!$C$8</f>
        <v>235</v>
      </c>
      <c r="K5" s="49">
        <f>'[12]В.1.'!$C$8</f>
        <v>2</v>
      </c>
      <c r="L5" s="49">
        <f>'[15]В.1.'!$C$8</f>
        <v>12</v>
      </c>
      <c r="M5" s="49">
        <f>'[14]В.1.'!$C$8</f>
        <v>62</v>
      </c>
      <c r="N5" s="49">
        <f>'[16]В.1.'!$C$8</f>
        <v>74</v>
      </c>
      <c r="O5" s="49">
        <f>'[17]В.1.'!$C$8</f>
        <v>23</v>
      </c>
      <c r="P5" s="49">
        <f>'[20]В.1.'!$C$8</f>
        <v>8</v>
      </c>
      <c r="Q5" s="49">
        <f>'[18]В.1.'!$C$8</f>
        <v>3</v>
      </c>
      <c r="R5" s="49">
        <f>'[19]В.1.'!$C$8</f>
        <v>113</v>
      </c>
      <c r="S5" s="49">
        <f>'[21]В.1.'!$C$8</f>
        <v>120</v>
      </c>
      <c r="T5" s="49">
        <f>'[11]В.1.'!$C$8</f>
        <v>309</v>
      </c>
      <c r="U5" s="49">
        <f>'[22]В.1.'!$C$8</f>
        <v>35.769130000000004</v>
      </c>
      <c r="V5" s="132">
        <f>SUM(C5:U5)</f>
        <v>3527.16926</v>
      </c>
    </row>
    <row r="6" spans="1:22" ht="18.75">
      <c r="A6" s="22" t="s">
        <v>82</v>
      </c>
      <c r="B6" s="23" t="s">
        <v>83</v>
      </c>
      <c r="C6" s="49">
        <f>'[4]В.1.'!$C$29</f>
        <v>101817</v>
      </c>
      <c r="D6" s="49">
        <f>'[5]В.1.'!$C$29</f>
        <v>68151.21762</v>
      </c>
      <c r="E6" s="49">
        <f>'[6]В.1.'!$C$29</f>
        <v>95209</v>
      </c>
      <c r="F6" s="49">
        <f>'[7]В.1.'!$C$29</f>
        <v>60094</v>
      </c>
      <c r="G6" s="49">
        <f>'[8]В.1.'!$C$29</f>
        <v>12357</v>
      </c>
      <c r="H6" s="49">
        <f>'[10]В.1.'!$C$29</f>
        <v>29674</v>
      </c>
      <c r="I6" s="49">
        <f>'[13]В.1.'!$C$29</f>
        <v>8327</v>
      </c>
      <c r="J6" s="49">
        <f>'[9]В.1.'!$C$29</f>
        <v>27817</v>
      </c>
      <c r="K6" s="49">
        <f>'[12]В.1.'!$C$29</f>
        <v>9833</v>
      </c>
      <c r="L6" s="49">
        <f>'[15]В.1.'!$C$29</f>
        <v>11379</v>
      </c>
      <c r="M6" s="49">
        <f>'[14]В.1.'!$C$29</f>
        <v>9115</v>
      </c>
      <c r="N6" s="49">
        <f>'[16]В.1.'!$C$29</f>
        <v>8458</v>
      </c>
      <c r="O6" s="49">
        <f>'[17]В.1.'!$C$29</f>
        <v>7815</v>
      </c>
      <c r="P6" s="49">
        <f>'[20]В.1.'!$C$29</f>
        <v>3664</v>
      </c>
      <c r="Q6" s="49">
        <f>'[18]В.1.'!$C$29</f>
        <v>4360</v>
      </c>
      <c r="R6" s="49">
        <f>'[19]В.1.'!$C$29</f>
        <v>3244</v>
      </c>
      <c r="S6" s="49">
        <f>'[21]В.1.'!$C$29</f>
        <v>11319</v>
      </c>
      <c r="T6" s="49">
        <f>'[11]В.1.'!$C$29</f>
        <v>61234</v>
      </c>
      <c r="U6" s="49">
        <f>'[22]В.1.'!$C$29</f>
        <v>1970.6006100000002</v>
      </c>
      <c r="V6" s="132">
        <f aca="true" t="shared" si="0" ref="V6:V23">SUM(C6:U6)</f>
        <v>535837.81823</v>
      </c>
    </row>
    <row r="7" spans="1:22" ht="75">
      <c r="A7" s="22" t="s">
        <v>84</v>
      </c>
      <c r="B7" s="23" t="s">
        <v>85</v>
      </c>
      <c r="C7" s="49">
        <f>'[4]В.1.'!$C$30</f>
        <v>0</v>
      </c>
      <c r="D7" s="49">
        <f>'[5]В.1.'!$C$30</f>
        <v>0</v>
      </c>
      <c r="E7" s="49">
        <f>'[6]В.1.'!$C$30</f>
        <v>0</v>
      </c>
      <c r="F7" s="49">
        <f>'[7]В.1.'!$C$30</f>
        <v>0</v>
      </c>
      <c r="G7" s="49">
        <f>'[8]В.1.'!$C$30</f>
        <v>0</v>
      </c>
      <c r="H7" s="49">
        <f>'[10]В.1.'!$C$30</f>
        <v>0</v>
      </c>
      <c r="I7" s="49">
        <f>'[13]В.1.'!$C$30</f>
        <v>0</v>
      </c>
      <c r="J7" s="49">
        <f>'[9]В.1.'!$C$30</f>
        <v>0</v>
      </c>
      <c r="K7" s="49">
        <f>'[12]В.1.'!$C$30</f>
        <v>0</v>
      </c>
      <c r="L7" s="49">
        <f>'[15]В.1.'!$C$30</f>
        <v>0</v>
      </c>
      <c r="M7" s="49">
        <f>'[14]В.1.'!$C$30</f>
        <v>0</v>
      </c>
      <c r="N7" s="49">
        <f>'[16]В.1.'!$C$30</f>
        <v>0</v>
      </c>
      <c r="O7" s="49">
        <f>'[17]В.1.'!$C$30</f>
        <v>0</v>
      </c>
      <c r="P7" s="49">
        <f>'[20]В.1.'!$C$30</f>
        <v>0</v>
      </c>
      <c r="Q7" s="49">
        <f>'[18]В.1.'!$C$30</f>
        <v>0</v>
      </c>
      <c r="R7" s="49">
        <f>'[19]В.1.'!$C$30</f>
        <v>0</v>
      </c>
      <c r="S7" s="49">
        <f>'[21]В.1.'!$C$30</f>
        <v>0</v>
      </c>
      <c r="T7" s="49">
        <f>'[11]В.1.'!$C$30</f>
        <v>0</v>
      </c>
      <c r="U7" s="49">
        <f>'[22]В.1.'!$C$30</f>
        <v>0</v>
      </c>
      <c r="V7" s="132">
        <f t="shared" si="0"/>
        <v>0</v>
      </c>
    </row>
    <row r="8" spans="1:22" ht="18.75">
      <c r="A8" s="22" t="s">
        <v>86</v>
      </c>
      <c r="B8" s="23" t="s">
        <v>87</v>
      </c>
      <c r="C8" s="49">
        <f>'[4]В.1.'!$C$51</f>
        <v>48121</v>
      </c>
      <c r="D8" s="49">
        <f>'[5]В.1.'!$C$51</f>
        <v>52972.58972</v>
      </c>
      <c r="E8" s="49">
        <f>'[6]В.1.'!$C$51</f>
        <v>32882</v>
      </c>
      <c r="F8" s="49">
        <f>'[7]В.1.'!$C$51</f>
        <v>18872</v>
      </c>
      <c r="G8" s="49">
        <f>'[8]В.1.'!$C$51</f>
        <v>12321</v>
      </c>
      <c r="H8" s="49">
        <f>'[10]В.1.'!$C$51</f>
        <v>23822</v>
      </c>
      <c r="I8" s="49">
        <f>'[13]В.1.'!$C$51</f>
        <v>10787</v>
      </c>
      <c r="J8" s="49">
        <f>'[9]В.1.'!$C$51</f>
        <v>17553</v>
      </c>
      <c r="K8" s="49">
        <f>'[12]В.1.'!$C$51</f>
        <v>16059</v>
      </c>
      <c r="L8" s="49">
        <f>'[15]В.1.'!$C$51</f>
        <v>6989</v>
      </c>
      <c r="M8" s="49">
        <f>'[14]В.1.'!$C$51</f>
        <v>4153</v>
      </c>
      <c r="N8" s="49">
        <f>'[16]В.1.'!$C$51</f>
        <v>5277</v>
      </c>
      <c r="O8" s="49">
        <f>'[17]В.1.'!$C$51</f>
        <v>4004</v>
      </c>
      <c r="P8" s="49">
        <f>'[20]В.1.'!$C$51</f>
        <v>2724</v>
      </c>
      <c r="Q8" s="49">
        <f>'[18]В.1.'!$C$51</f>
        <v>949</v>
      </c>
      <c r="R8" s="49">
        <f>'[19]В.1.'!$C$51</f>
        <v>1050</v>
      </c>
      <c r="S8" s="49">
        <f>'[21]В.1.'!$C$51</f>
        <v>1213</v>
      </c>
      <c r="T8" s="49">
        <f>'[11]В.1.'!$C$51</f>
        <v>4472</v>
      </c>
      <c r="U8" s="49">
        <f>'[22]В.1.'!$C$51</f>
        <v>182.18119</v>
      </c>
      <c r="V8" s="132">
        <f t="shared" si="0"/>
        <v>264402.77090999996</v>
      </c>
    </row>
    <row r="9" spans="1:22" ht="18.75">
      <c r="A9" s="22" t="s">
        <v>88</v>
      </c>
      <c r="B9" s="23" t="s">
        <v>89</v>
      </c>
      <c r="C9" s="49">
        <f>'[4]В.1.'!$C$62</f>
        <v>15029</v>
      </c>
      <c r="D9" s="49">
        <f>'[5]В.1.'!$C$62</f>
        <v>17822.338020000003</v>
      </c>
      <c r="E9" s="49">
        <f>'[6]В.1.'!$C$62</f>
        <v>10967</v>
      </c>
      <c r="F9" s="49">
        <f>'[7]В.1.'!$C$62</f>
        <v>7267</v>
      </c>
      <c r="G9" s="49">
        <f>'[8]В.1.'!$C$62</f>
        <v>6264</v>
      </c>
      <c r="H9" s="49">
        <f>'[10]В.1.'!$C$62</f>
        <v>5053</v>
      </c>
      <c r="I9" s="49">
        <f>'[13]В.1.'!$C$62</f>
        <v>2673</v>
      </c>
      <c r="J9" s="49">
        <f>'[9]В.1.'!$C$62</f>
        <v>2738</v>
      </c>
      <c r="K9" s="49">
        <f>'[12]В.1.'!$C$62</f>
        <v>5031</v>
      </c>
      <c r="L9" s="49">
        <f>'[15]В.1.'!$C$62</f>
        <v>4033</v>
      </c>
      <c r="M9" s="49">
        <f>'[14]В.1.'!$C$62</f>
        <v>5042</v>
      </c>
      <c r="N9" s="49">
        <f>'[16]В.1.'!$C$62</f>
        <v>978</v>
      </c>
      <c r="O9" s="49">
        <f>'[17]В.1.'!$C$62</f>
        <v>1210</v>
      </c>
      <c r="P9" s="49">
        <f>'[20]В.1.'!$C$62</f>
        <v>1991</v>
      </c>
      <c r="Q9" s="49">
        <f>'[18]В.1.'!$C$62</f>
        <v>816</v>
      </c>
      <c r="R9" s="49">
        <f>'[19]В.1.'!$C$62</f>
        <v>3609</v>
      </c>
      <c r="S9" s="49">
        <f>'[21]В.1.'!$C$62</f>
        <v>1538</v>
      </c>
      <c r="T9" s="49">
        <f>'[11]В.1.'!$C$62</f>
        <v>3097</v>
      </c>
      <c r="U9" s="49">
        <f>'[22]В.1.'!$C$62</f>
        <v>538.7596900000001</v>
      </c>
      <c r="V9" s="132">
        <f t="shared" si="0"/>
        <v>95697.09771</v>
      </c>
    </row>
    <row r="10" spans="1:22" ht="56.25">
      <c r="A10" s="22" t="s">
        <v>90</v>
      </c>
      <c r="B10" s="23" t="s">
        <v>91</v>
      </c>
      <c r="C10" s="49">
        <f>'[4]В.1.'!$C$67</f>
        <v>391</v>
      </c>
      <c r="D10" s="49">
        <f>'[5]В.1.'!$C$67</f>
        <v>12450.43453</v>
      </c>
      <c r="E10" s="49">
        <f>'[6]В.1.'!$C$67</f>
        <v>426</v>
      </c>
      <c r="F10" s="49">
        <f>'[7]В.1.'!$C$67</f>
        <v>579</v>
      </c>
      <c r="G10" s="49">
        <f>'[8]В.1.'!$C$67</f>
        <v>119</v>
      </c>
      <c r="H10" s="49">
        <f>'[10]В.1.'!$C$67</f>
        <v>0</v>
      </c>
      <c r="I10" s="49">
        <f>'[13]В.1.'!$C$67</f>
        <v>2372</v>
      </c>
      <c r="J10" s="49">
        <f>'[9]В.1.'!$C$67</f>
        <v>212</v>
      </c>
      <c r="K10" s="49">
        <f>'[12]В.1.'!$C$67</f>
        <v>0</v>
      </c>
      <c r="L10" s="49">
        <f>'[15]В.1.'!$C$67</f>
        <v>495</v>
      </c>
      <c r="M10" s="49">
        <f>'[14]В.1.'!$C$67</f>
        <v>231</v>
      </c>
      <c r="N10" s="49">
        <f>'[16]В.1.'!$C$67</f>
        <v>460</v>
      </c>
      <c r="O10" s="49">
        <f>'[17]В.1.'!$C$67</f>
        <v>16</v>
      </c>
      <c r="P10" s="49">
        <f>'[20]В.1.'!$C$67</f>
        <v>85</v>
      </c>
      <c r="Q10" s="49">
        <f>'[18]В.1.'!$C$67</f>
        <v>137</v>
      </c>
      <c r="R10" s="49">
        <f>'[19]В.1.'!$C$67</f>
        <v>1082</v>
      </c>
      <c r="S10" s="49">
        <f>'[21]В.1.'!$C$67</f>
        <v>18</v>
      </c>
      <c r="T10" s="49">
        <f>'[11]В.1.'!$C$67</f>
        <v>456</v>
      </c>
      <c r="U10" s="49">
        <f>'[22]В.1.'!$C$67</f>
        <v>98.51389999999999</v>
      </c>
      <c r="V10" s="132">
        <f t="shared" si="0"/>
        <v>19627.94843</v>
      </c>
    </row>
    <row r="11" spans="1:22" ht="18.75">
      <c r="A11" s="22"/>
      <c r="B11" s="23" t="s">
        <v>92</v>
      </c>
      <c r="C11" s="50">
        <f>'[4]В.1.'!$C$68</f>
        <v>166514</v>
      </c>
      <c r="D11" s="50">
        <f>'[5]В.1.'!$C$68</f>
        <v>152346.98002</v>
      </c>
      <c r="E11" s="50">
        <f>'[6]В.1.'!$C$68</f>
        <v>139761</v>
      </c>
      <c r="F11" s="50">
        <f>'[7]В.1.'!$C$68</f>
        <v>86892</v>
      </c>
      <c r="G11" s="50">
        <f>'[8]В.1.'!$C$68</f>
        <v>31076</v>
      </c>
      <c r="H11" s="50">
        <f>'[10]В.1.'!$C$68</f>
        <v>58582</v>
      </c>
      <c r="I11" s="50">
        <f>'[13]В.1.'!$C$68</f>
        <v>24178</v>
      </c>
      <c r="J11" s="50">
        <f>'[9]В.1.'!$C$68</f>
        <v>48555</v>
      </c>
      <c r="K11" s="50">
        <f>'[12]В.1.'!$C$68</f>
        <v>30925</v>
      </c>
      <c r="L11" s="50">
        <f>'[15]В.1.'!$C$68</f>
        <v>22908</v>
      </c>
      <c r="M11" s="50">
        <f>'[14]В.1.'!$C$68</f>
        <v>18603</v>
      </c>
      <c r="N11" s="50">
        <f>'[16]В.1.'!$C$68</f>
        <v>15247</v>
      </c>
      <c r="O11" s="50">
        <f>'[17]В.1.'!$C$68</f>
        <v>13068</v>
      </c>
      <c r="P11" s="50">
        <f>'[20]В.1.'!$C$68</f>
        <v>8472</v>
      </c>
      <c r="Q11" s="50">
        <f>'[18]В.1.'!$C$68</f>
        <v>6265</v>
      </c>
      <c r="R11" s="50">
        <f>'[19]В.1.'!$C$68</f>
        <v>9098</v>
      </c>
      <c r="S11" s="50">
        <f>'[21]В.1.'!$C$68</f>
        <v>14208</v>
      </c>
      <c r="T11" s="50">
        <f>'[11]В.1.'!$C$68</f>
        <v>69568</v>
      </c>
      <c r="U11" s="50">
        <f>'[22]В.1.'!$C$68</f>
        <v>2825.82452</v>
      </c>
      <c r="V11" s="133">
        <f t="shared" si="0"/>
        <v>919092.80454</v>
      </c>
    </row>
    <row r="12" spans="1:22" ht="21.75" customHeight="1">
      <c r="A12" s="22" t="s">
        <v>93</v>
      </c>
      <c r="B12" s="23" t="s">
        <v>94</v>
      </c>
      <c r="C12" s="50">
        <f>'[4]В.1.'!$C$69</f>
        <v>7071</v>
      </c>
      <c r="D12" s="50">
        <f>'[5]В.1.'!$C$69</f>
        <v>1059</v>
      </c>
      <c r="E12" s="50">
        <f>'[6]В.1.'!$C$69</f>
        <v>0</v>
      </c>
      <c r="F12" s="50">
        <f>'[7]В.1.'!$C$69</f>
        <v>1173</v>
      </c>
      <c r="G12" s="50">
        <f>'[8]В.1.'!$C$69</f>
        <v>5135</v>
      </c>
      <c r="H12" s="50">
        <f>'[10]В.1.'!$C$69</f>
        <v>0</v>
      </c>
      <c r="I12" s="50">
        <f>'[13]В.1.'!$C$69</f>
        <v>0</v>
      </c>
      <c r="J12" s="50">
        <f>'[9]В.1.'!$C$69</f>
        <v>0</v>
      </c>
      <c r="K12" s="50">
        <f>'[12]В.1.'!$C$69</f>
        <v>0</v>
      </c>
      <c r="L12" s="50">
        <f>'[15]В.1.'!$C$69</f>
        <v>0</v>
      </c>
      <c r="M12" s="50">
        <f>'[14]В.1.'!$C$69</f>
        <v>0</v>
      </c>
      <c r="N12" s="50">
        <f>'[16]В.1.'!$C$69</f>
        <v>32</v>
      </c>
      <c r="O12" s="50">
        <f>'[17]В.1.'!$C$69</f>
        <v>0</v>
      </c>
      <c r="P12" s="50">
        <f>'[20]В.1.'!$C$69</f>
        <v>0</v>
      </c>
      <c r="Q12" s="50">
        <f>'[18]В.1.'!$C$69</f>
        <v>0</v>
      </c>
      <c r="R12" s="50">
        <f>'[19]В.1.'!$C$69</f>
        <v>0</v>
      </c>
      <c r="S12" s="50">
        <f>'[21]В.1.'!$C$69</f>
        <v>0</v>
      </c>
      <c r="T12" s="50">
        <f>'[11]В.1.'!$C$69</f>
        <v>0</v>
      </c>
      <c r="U12" s="50">
        <f>'[22]В.1.'!$C$69</f>
        <v>0</v>
      </c>
      <c r="V12" s="134">
        <f t="shared" si="0"/>
        <v>14470</v>
      </c>
    </row>
    <row r="13" spans="1:22" ht="15.75" customHeight="1">
      <c r="A13" s="146" t="s">
        <v>95</v>
      </c>
      <c r="B13" s="14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9"/>
      <c r="V13" s="135"/>
    </row>
    <row r="14" spans="1:22" ht="14.25" customHeight="1">
      <c r="A14" s="146"/>
      <c r="B14" s="14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30"/>
      <c r="V14" s="136"/>
    </row>
    <row r="15" spans="1:22" ht="18">
      <c r="A15" s="11" t="s">
        <v>80</v>
      </c>
      <c r="B15" s="12" t="s">
        <v>96</v>
      </c>
      <c r="C15" s="49">
        <f>'[4]В.1.'!$C$81</f>
        <v>37388</v>
      </c>
      <c r="D15" s="49">
        <f>'[5]В.1.'!$C$81</f>
        <v>32435.488329999996</v>
      </c>
      <c r="E15" s="49">
        <f>'[6]В.1.'!$C$81</f>
        <v>35449</v>
      </c>
      <c r="F15" s="49">
        <f>'[7]В.1.'!$C$81</f>
        <v>24255</v>
      </c>
      <c r="G15" s="49">
        <f>'[8]В.1.'!$C$81</f>
        <v>15127</v>
      </c>
      <c r="H15" s="49">
        <f>'[10]В.1.'!$C$81</f>
        <v>17802</v>
      </c>
      <c r="I15" s="49">
        <f>'[13]В.1.'!$C$81</f>
        <v>13880</v>
      </c>
      <c r="J15" s="49">
        <f>'[9]В.1.'!$C$81</f>
        <v>18267</v>
      </c>
      <c r="K15" s="49">
        <f>'[12]В.1.'!$C$81</f>
        <v>7453</v>
      </c>
      <c r="L15" s="49">
        <f>'[15]В.1.'!$C$81</f>
        <v>9828</v>
      </c>
      <c r="M15" s="49">
        <f>'[14]В.1.'!$C$81</f>
        <v>10430</v>
      </c>
      <c r="N15" s="49">
        <f>'[16]В.1.'!$C$81</f>
        <v>7254</v>
      </c>
      <c r="O15" s="49">
        <f>'[17]В.1.'!$C$81</f>
        <v>7592</v>
      </c>
      <c r="P15" s="49">
        <f>'[20]В.1.'!$C$81</f>
        <v>4218</v>
      </c>
      <c r="Q15" s="49">
        <f>'[18]В.1.'!$C$81</f>
        <v>3081</v>
      </c>
      <c r="R15" s="49">
        <f>'[19]В.1.'!$C$81</f>
        <v>-4167</v>
      </c>
      <c r="S15" s="49">
        <f>'[21]В.1.'!$C$81</f>
        <v>12392</v>
      </c>
      <c r="T15" s="49">
        <f>'[11]В.1.'!$C$81</f>
        <v>35262</v>
      </c>
      <c r="U15" s="49">
        <f>'[22]В.1.'!$C$81</f>
        <v>1958.5943900000002</v>
      </c>
      <c r="V15" s="137">
        <f t="shared" si="0"/>
        <v>289905.08271999995</v>
      </c>
    </row>
    <row r="16" spans="1:22" ht="18">
      <c r="A16" s="9" t="s">
        <v>82</v>
      </c>
      <c r="B16" s="10" t="s">
        <v>97</v>
      </c>
      <c r="C16" s="49">
        <f>'[4]В.1.'!$C$82</f>
        <v>0</v>
      </c>
      <c r="D16" s="49">
        <f>'[5]В.1.'!$C$82</f>
        <v>0</v>
      </c>
      <c r="E16" s="49">
        <f>'[6]В.1.'!$C$82</f>
        <v>0</v>
      </c>
      <c r="F16" s="49">
        <f>'[7]В.1.'!$C$82</f>
        <v>0</v>
      </c>
      <c r="G16" s="49">
        <f>'[8]В.1.'!$C$82</f>
        <v>0</v>
      </c>
      <c r="H16" s="49">
        <f>'[10]В.1.'!$C$82</f>
        <v>0</v>
      </c>
      <c r="I16" s="49">
        <f>'[13]В.1.'!$C$82</f>
        <v>0</v>
      </c>
      <c r="J16" s="49">
        <f>'[9]В.1.'!$C$82</f>
        <v>0</v>
      </c>
      <c r="K16" s="49">
        <f>'[12]В.1.'!$C$82</f>
        <v>0</v>
      </c>
      <c r="L16" s="49">
        <f>'[15]В.1.'!$C$82</f>
        <v>0</v>
      </c>
      <c r="M16" s="49">
        <f>'[14]В.1.'!$C$82</f>
        <v>0</v>
      </c>
      <c r="N16" s="49">
        <f>'[16]В.1.'!$C$82</f>
        <v>0</v>
      </c>
      <c r="O16" s="49">
        <f>'[17]В.1.'!$C$82</f>
        <v>0</v>
      </c>
      <c r="P16" s="49">
        <f>'[20]В.1.'!$C$82</f>
        <v>0</v>
      </c>
      <c r="Q16" s="49">
        <f>'[18]В.1.'!$C$82</f>
        <v>0</v>
      </c>
      <c r="R16" s="49">
        <f>'[19]В.1.'!$C$82</f>
        <v>0</v>
      </c>
      <c r="S16" s="49">
        <f>'[21]В.1.'!$C$82</f>
        <v>0</v>
      </c>
      <c r="T16" s="49">
        <f>'[11]В.1.'!$C$82</f>
        <v>0</v>
      </c>
      <c r="U16" s="49">
        <f>'[22]В.1.'!$C$82</f>
        <v>0</v>
      </c>
      <c r="V16" s="132">
        <f t="shared" si="0"/>
        <v>0</v>
      </c>
    </row>
    <row r="17" spans="1:22" ht="18">
      <c r="A17" s="9" t="s">
        <v>84</v>
      </c>
      <c r="B17" s="10" t="s">
        <v>98</v>
      </c>
      <c r="C17" s="49">
        <f>'[4]В.1.'!$C$106</f>
        <v>109181</v>
      </c>
      <c r="D17" s="49">
        <f>'[5]В.1.'!$C$106</f>
        <v>91627.54350999999</v>
      </c>
      <c r="E17" s="49">
        <f>'[6]В.1.'!$C$106</f>
        <v>76388</v>
      </c>
      <c r="F17" s="49">
        <f>'[7]В.1.'!$C$106</f>
        <v>60301</v>
      </c>
      <c r="G17" s="49">
        <f>'[8]В.1.'!$C$106</f>
        <v>12182</v>
      </c>
      <c r="H17" s="49">
        <f>'[10]В.1.'!$C$106</f>
        <v>13754</v>
      </c>
      <c r="I17" s="49">
        <f>'[13]В.1.'!$C$106</f>
        <v>5729</v>
      </c>
      <c r="J17" s="49">
        <f>'[9]В.1.'!$C$106</f>
        <v>25440</v>
      </c>
      <c r="K17" s="49">
        <f>'[12]В.1.'!$C$106</f>
        <v>8249</v>
      </c>
      <c r="L17" s="49">
        <f>'[15]В.1.'!$C$106</f>
        <v>7905</v>
      </c>
      <c r="M17" s="49">
        <f>'[14]В.1.'!$C$106</f>
        <v>6715</v>
      </c>
      <c r="N17" s="49">
        <f>'[16]В.1.'!$C$106</f>
        <v>2095</v>
      </c>
      <c r="O17" s="49">
        <f>'[17]В.1.'!$C$106</f>
        <v>3702</v>
      </c>
      <c r="P17" s="49">
        <f>'[20]В.1.'!$C$106</f>
        <v>1847</v>
      </c>
      <c r="Q17" s="49">
        <f>'[18]В.1.'!$C$106</f>
        <v>560</v>
      </c>
      <c r="R17" s="49">
        <f>'[19]В.1.'!$C$106</f>
        <v>3967</v>
      </c>
      <c r="S17" s="49">
        <f>'[21]В.1.'!$C$106</f>
        <v>1651</v>
      </c>
      <c r="T17" s="49">
        <f>'[11]В.1.'!$C$106</f>
        <v>4818</v>
      </c>
      <c r="U17" s="49">
        <f>'[22]В.1.'!$C$106</f>
        <v>333.04755</v>
      </c>
      <c r="V17" s="132">
        <f t="shared" si="0"/>
        <v>436444.59106</v>
      </c>
    </row>
    <row r="18" spans="1:22" ht="42.75">
      <c r="A18" s="7" t="s">
        <v>86</v>
      </c>
      <c r="B18" s="8" t="s">
        <v>99</v>
      </c>
      <c r="C18" s="49">
        <f>'[4]В.1.'!$C$107</f>
        <v>0</v>
      </c>
      <c r="D18" s="49">
        <f>'[5]В.1.'!$C$107</f>
        <v>0</v>
      </c>
      <c r="E18" s="49">
        <f>'[6]В.1.'!$C$107</f>
        <v>0</v>
      </c>
      <c r="F18" s="49">
        <f>'[7]В.1.'!$C$107</f>
        <v>0</v>
      </c>
      <c r="G18" s="49">
        <f>'[8]В.1.'!$C$107</f>
        <v>0</v>
      </c>
      <c r="H18" s="49">
        <f>'[10]В.1.'!$C$107</f>
        <v>0</v>
      </c>
      <c r="I18" s="49">
        <f>'[13]В.1.'!$C$107</f>
        <v>0</v>
      </c>
      <c r="J18" s="49">
        <f>'[9]В.1.'!$C$107</f>
        <v>0</v>
      </c>
      <c r="K18" s="49">
        <f>'[12]В.1.'!$C$107</f>
        <v>0</v>
      </c>
      <c r="L18" s="49">
        <f>'[15]В.1.'!$C$107</f>
        <v>0</v>
      </c>
      <c r="M18" s="49">
        <f>'[14]В.1.'!$C$107</f>
        <v>0</v>
      </c>
      <c r="N18" s="49">
        <f>'[16]В.1.'!$C$107</f>
        <v>0</v>
      </c>
      <c r="O18" s="49">
        <f>'[17]В.1.'!$C$107</f>
        <v>0</v>
      </c>
      <c r="P18" s="49">
        <f>'[20]В.1.'!$C$107</f>
        <v>0</v>
      </c>
      <c r="Q18" s="49">
        <f>'[18]В.1.'!$C$107</f>
        <v>0</v>
      </c>
      <c r="R18" s="49">
        <f>'[19]В.1.'!$C$107</f>
        <v>0</v>
      </c>
      <c r="S18" s="49">
        <f>'[21]В.1.'!$C$107</f>
        <v>0</v>
      </c>
      <c r="T18" s="49">
        <f>'[11]В.1.'!$C$107</f>
        <v>0</v>
      </c>
      <c r="U18" s="49">
        <f>'[22]В.1.'!$C$107</f>
        <v>0</v>
      </c>
      <c r="V18" s="132">
        <f t="shared" si="0"/>
        <v>0</v>
      </c>
    </row>
    <row r="19" spans="1:22" ht="31.5">
      <c r="A19" s="9" t="s">
        <v>88</v>
      </c>
      <c r="B19" s="10" t="s">
        <v>100</v>
      </c>
      <c r="C19" s="49">
        <f>'[4]В.1.'!$C$111</f>
        <v>0</v>
      </c>
      <c r="D19" s="49">
        <f>'[5]В.1.'!$C$111</f>
        <v>105.14703999999999</v>
      </c>
      <c r="E19" s="49">
        <f>'[6]В.1.'!$C$111</f>
        <v>0</v>
      </c>
      <c r="F19" s="49">
        <f>'[7]В.1.'!$C$111</f>
        <v>0</v>
      </c>
      <c r="G19" s="49">
        <f>'[8]В.1.'!$C$111</f>
        <v>0</v>
      </c>
      <c r="H19" s="49">
        <f>'[10]В.1.'!$C$111</f>
        <v>16252</v>
      </c>
      <c r="I19" s="49">
        <f>'[13]В.1.'!$C$111</f>
        <v>0</v>
      </c>
      <c r="J19" s="49">
        <f>'[9]В.1.'!$C$111</f>
        <v>0</v>
      </c>
      <c r="K19" s="49">
        <f>'[12]В.1.'!$C$111</f>
        <v>0</v>
      </c>
      <c r="L19" s="49">
        <f>'[15]В.1.'!$C$111</f>
        <v>0</v>
      </c>
      <c r="M19" s="49">
        <f>'[14]В.1.'!$C$111</f>
        <v>0</v>
      </c>
      <c r="N19" s="49">
        <f>'[16]В.1.'!$C$111</f>
        <v>0</v>
      </c>
      <c r="O19" s="49">
        <f>'[17]В.1.'!$C$111</f>
        <v>0</v>
      </c>
      <c r="P19" s="49">
        <f>'[20]В.1.'!$C$111</f>
        <v>0</v>
      </c>
      <c r="Q19" s="49">
        <f>'[18]В.1.'!$C$111</f>
        <v>181</v>
      </c>
      <c r="R19" s="49">
        <f>'[19]В.1.'!$C$111</f>
        <v>0</v>
      </c>
      <c r="S19" s="49">
        <f>'[21]В.1.'!$C$111</f>
        <v>0</v>
      </c>
      <c r="T19" s="49">
        <f>'[11]В.1.'!$C$111</f>
        <v>0</v>
      </c>
      <c r="U19" s="49">
        <f>'[22]В.1.'!$C$111</f>
        <v>0</v>
      </c>
      <c r="V19" s="132">
        <f t="shared" si="0"/>
        <v>16538.14704</v>
      </c>
    </row>
    <row r="20" spans="1:22" ht="21" customHeight="1">
      <c r="A20" s="9" t="s">
        <v>90</v>
      </c>
      <c r="B20" s="10" t="s">
        <v>101</v>
      </c>
      <c r="C20" s="49">
        <f>'[4]В.1.'!$C$135</f>
        <v>19945</v>
      </c>
      <c r="D20" s="49">
        <f>'[5]В.1.'!$C$135</f>
        <v>28178.54426</v>
      </c>
      <c r="E20" s="49">
        <f>'[6]В.1.'!$C$135</f>
        <v>27924</v>
      </c>
      <c r="F20" s="49">
        <f>'[7]В.1.'!$C$135</f>
        <v>2336</v>
      </c>
      <c r="G20" s="49">
        <f>'[8]В.1.'!$C$135</f>
        <v>3767</v>
      </c>
      <c r="H20" s="49">
        <f>'[10]В.1.'!$C$135</f>
        <v>10774</v>
      </c>
      <c r="I20" s="49">
        <f>'[13]В.1.'!$C$135</f>
        <v>4569</v>
      </c>
      <c r="J20" s="49">
        <f>'[9]В.1.'!$C$135</f>
        <v>4848</v>
      </c>
      <c r="K20" s="49">
        <f>'[12]В.1.'!$C$135</f>
        <v>15223</v>
      </c>
      <c r="L20" s="49">
        <f>'[15]В.1.'!$C$135</f>
        <v>5175</v>
      </c>
      <c r="M20" s="49">
        <f>'[14]В.1.'!$C$135</f>
        <v>1458</v>
      </c>
      <c r="N20" s="49">
        <f>'[16]В.1.'!$C$135</f>
        <v>4798</v>
      </c>
      <c r="O20" s="49">
        <f>'[17]В.1.'!$C$135</f>
        <v>1774</v>
      </c>
      <c r="P20" s="49">
        <f>'[20]В.1.'!$C$135</f>
        <v>2407</v>
      </c>
      <c r="Q20" s="49">
        <f>'[18]В.1.'!$C$135</f>
        <v>2443</v>
      </c>
      <c r="R20" s="49">
        <f>'[19]В.1.'!$C$135</f>
        <v>9295</v>
      </c>
      <c r="S20" s="49">
        <f>'[21]В.1.'!$C$135</f>
        <v>161</v>
      </c>
      <c r="T20" s="49">
        <f>'[11]В.1.'!$C$135</f>
        <v>28847</v>
      </c>
      <c r="U20" s="49">
        <f>'[22]В.1.'!$C$135</f>
        <v>534.1825699999999</v>
      </c>
      <c r="V20" s="132">
        <f t="shared" si="0"/>
        <v>174456.72683</v>
      </c>
    </row>
    <row r="21" spans="1:22" ht="31.5">
      <c r="A21" s="9" t="s">
        <v>93</v>
      </c>
      <c r="B21" s="13" t="s">
        <v>102</v>
      </c>
      <c r="C21" s="49">
        <f>'[4]В.1.'!$C$136</f>
        <v>0</v>
      </c>
      <c r="D21" s="49">
        <f>'[5]В.1.'!$C$136</f>
        <v>0</v>
      </c>
      <c r="E21" s="49">
        <f>'[6]В.1.'!$C$136</f>
        <v>0</v>
      </c>
      <c r="F21" s="49">
        <f>'[7]В.1.'!$C$136</f>
        <v>0</v>
      </c>
      <c r="G21" s="49">
        <f>'[8]В.1.'!$C$136</f>
        <v>0</v>
      </c>
      <c r="H21" s="49">
        <f>'[10]В.1.'!$C$136</f>
        <v>0</v>
      </c>
      <c r="I21" s="49">
        <f>'[13]В.1.'!$C$136</f>
        <v>0</v>
      </c>
      <c r="J21" s="49">
        <f>'[9]В.1.'!$C$136</f>
        <v>0</v>
      </c>
      <c r="K21" s="49">
        <f>'[12]В.1.'!$C$136</f>
        <v>0</v>
      </c>
      <c r="L21" s="49">
        <f>'[15]В.1.'!$C$136</f>
        <v>0</v>
      </c>
      <c r="M21" s="49">
        <f>'[14]В.1.'!$C$136</f>
        <v>0</v>
      </c>
      <c r="N21" s="49">
        <f>'[16]В.1.'!$C$136</f>
        <v>1100</v>
      </c>
      <c r="O21" s="49">
        <f>'[17]В.1.'!$C$136</f>
        <v>0</v>
      </c>
      <c r="P21" s="49">
        <f>'[20]В.1.'!$C$136</f>
        <v>0</v>
      </c>
      <c r="Q21" s="49">
        <f>'[18]В.1.'!$C$136</f>
        <v>0</v>
      </c>
      <c r="R21" s="49">
        <f>'[19]В.1.'!$C$136</f>
        <v>3</v>
      </c>
      <c r="S21" s="49">
        <f>'[21]В.1.'!$C$136</f>
        <v>4</v>
      </c>
      <c r="T21" s="49">
        <f>'[11]В.1.'!$C$136</f>
        <v>641</v>
      </c>
      <c r="U21" s="49">
        <f>'[22]В.1.'!$C$136</f>
        <v>0</v>
      </c>
      <c r="V21" s="132">
        <f t="shared" si="0"/>
        <v>1748</v>
      </c>
    </row>
    <row r="22" spans="1:22" ht="18">
      <c r="A22" s="14"/>
      <c r="B22" s="13" t="s">
        <v>103</v>
      </c>
      <c r="C22" s="50">
        <f>'[4]В.1.'!$C$137</f>
        <v>166514</v>
      </c>
      <c r="D22" s="50">
        <f>'[5]В.1.'!$C$137</f>
        <v>152346.72314</v>
      </c>
      <c r="E22" s="50">
        <f>'[6]В.1.'!$C$137</f>
        <v>139761</v>
      </c>
      <c r="F22" s="50">
        <f>'[7]В.1.'!$C$137</f>
        <v>86892</v>
      </c>
      <c r="G22" s="50">
        <f>'[8]В.1.'!$C$137</f>
        <v>31076</v>
      </c>
      <c r="H22" s="50">
        <f>'[10]В.1.'!$C$137</f>
        <v>58582</v>
      </c>
      <c r="I22" s="50">
        <f>'[13]В.1.'!$C$137</f>
        <v>24178</v>
      </c>
      <c r="J22" s="50">
        <f>'[9]В.1.'!$C$137</f>
        <v>48555</v>
      </c>
      <c r="K22" s="50">
        <f>'[12]В.1.'!$C$137</f>
        <v>30925</v>
      </c>
      <c r="L22" s="50">
        <f>'[15]В.1.'!$C$137</f>
        <v>22908</v>
      </c>
      <c r="M22" s="50">
        <f>'[14]В.1.'!$C$137</f>
        <v>18603</v>
      </c>
      <c r="N22" s="50">
        <f>'[16]В.1.'!$C$137</f>
        <v>15247</v>
      </c>
      <c r="O22" s="50">
        <f>'[17]В.1.'!$C$137</f>
        <v>13068</v>
      </c>
      <c r="P22" s="50">
        <f>'[20]В.1.'!$C$137</f>
        <v>8472</v>
      </c>
      <c r="Q22" s="50">
        <f>'[18]В.1.'!$C$137</f>
        <v>6265</v>
      </c>
      <c r="R22" s="50">
        <f>'[19]В.1.'!$C$137</f>
        <v>9098</v>
      </c>
      <c r="S22" s="50">
        <f>'[21]В.1.'!$C$137</f>
        <v>14208</v>
      </c>
      <c r="T22" s="50">
        <f>'[11]В.1.'!$C$137</f>
        <v>69568</v>
      </c>
      <c r="U22" s="50">
        <f>'[22]В.1.'!$C$137</f>
        <v>2825.8245100000004</v>
      </c>
      <c r="V22" s="133">
        <f t="shared" si="0"/>
        <v>919092.54765</v>
      </c>
    </row>
    <row r="23" spans="1:22" ht="18.75" thickBot="1">
      <c r="A23" s="15" t="s">
        <v>104</v>
      </c>
      <c r="B23" s="16" t="s">
        <v>105</v>
      </c>
      <c r="C23" s="51">
        <f>'[4]В.1.'!$C$138</f>
        <v>7071</v>
      </c>
      <c r="D23" s="51">
        <f>'[5]В.1.'!$C$138</f>
        <v>1059</v>
      </c>
      <c r="E23" s="51">
        <f>'[6]В.1.'!$C$138</f>
        <v>0</v>
      </c>
      <c r="F23" s="51">
        <f>'[7]В.1.'!$C$138</f>
        <v>1173</v>
      </c>
      <c r="G23" s="51">
        <f>'[8]В.1.'!$C$138</f>
        <v>5135</v>
      </c>
      <c r="H23" s="51">
        <f>'[10]В.1.'!$C$138</f>
        <v>0</v>
      </c>
      <c r="I23" s="51">
        <f>'[13]В.1.'!$C$138</f>
        <v>1500</v>
      </c>
      <c r="J23" s="51">
        <f>'[9]В.1.'!$C$138</f>
        <v>0</v>
      </c>
      <c r="K23" s="51">
        <f>'[12]В.1.'!$C$138</f>
        <v>0</v>
      </c>
      <c r="L23" s="51">
        <f>'[15]В.1.'!$C$138</f>
        <v>0</v>
      </c>
      <c r="M23" s="51">
        <f>'[14]В.1.'!$C$138</f>
        <v>0</v>
      </c>
      <c r="N23" s="51">
        <f>'[16]В.1.'!$C$138</f>
        <v>32</v>
      </c>
      <c r="O23" s="51">
        <f>'[17]В.1.'!$C$138</f>
        <v>0</v>
      </c>
      <c r="P23" s="51">
        <f>'[20]В.1.'!$C$138</f>
        <v>0</v>
      </c>
      <c r="Q23" s="51">
        <f>'[18]В.1.'!$C$138</f>
        <v>0</v>
      </c>
      <c r="R23" s="51">
        <f>'[19]В.1.'!$C$138</f>
        <v>0</v>
      </c>
      <c r="S23" s="51">
        <f>'[21]В.1.'!$C$138</f>
        <v>0</v>
      </c>
      <c r="T23" s="51">
        <f>'[11]В.1.'!$C$138</f>
        <v>0</v>
      </c>
      <c r="U23" s="51">
        <f>'[22]В.1.'!$C$138</f>
        <v>0</v>
      </c>
      <c r="V23" s="138">
        <f t="shared" si="0"/>
        <v>15970</v>
      </c>
    </row>
    <row r="24" spans="1:21" ht="18">
      <c r="A24" s="116"/>
      <c r="B24" s="116"/>
      <c r="U24" s="69"/>
    </row>
    <row r="25" spans="1:30" s="59" customFormat="1" ht="18.75">
      <c r="A25" s="58" t="s">
        <v>115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9"/>
      <c r="V25" s="60"/>
      <c r="W25" s="60"/>
      <c r="X25" s="60"/>
      <c r="Y25" s="60"/>
      <c r="Z25" s="60"/>
      <c r="AA25" s="60"/>
      <c r="AB25" s="60"/>
      <c r="AC25" s="60"/>
      <c r="AD25" s="60"/>
    </row>
    <row r="26" spans="21:30" ht="12.75">
      <c r="U26" s="60"/>
      <c r="AC26" s="1"/>
      <c r="AD26" s="1"/>
    </row>
    <row r="27" spans="29:30" ht="12.75">
      <c r="AC27" s="1"/>
      <c r="AD27" s="1"/>
    </row>
    <row r="28" spans="29:30" ht="12.75">
      <c r="AC28" s="1"/>
      <c r="AD28" s="1"/>
    </row>
    <row r="29" spans="29:30" ht="12.75">
      <c r="AC29" s="1"/>
      <c r="AD29" s="1"/>
    </row>
    <row r="30" spans="29:30" ht="12.75">
      <c r="AC30" s="1"/>
      <c r="AD30" s="1"/>
    </row>
    <row r="31" spans="29:30" ht="12.75">
      <c r="AC31" s="1"/>
      <c r="AD31" s="1"/>
    </row>
    <row r="32" spans="29:30" ht="12.75">
      <c r="AC32" s="1"/>
      <c r="AD32" s="1"/>
    </row>
    <row r="33" spans="29:30" ht="12.75">
      <c r="AC33" s="1"/>
      <c r="AD33" s="1"/>
    </row>
    <row r="34" spans="29:30" ht="12.75">
      <c r="AC34" s="1"/>
      <c r="AD34" s="1"/>
    </row>
    <row r="35" spans="29:30" ht="12.75">
      <c r="AC35" s="1"/>
      <c r="AD35" s="1"/>
    </row>
    <row r="36" spans="29:30" ht="12.75">
      <c r="AC36" s="1"/>
      <c r="AD36" s="1"/>
    </row>
    <row r="37" spans="29:30" ht="12.75">
      <c r="AC37" s="1"/>
      <c r="AD37" s="1"/>
    </row>
    <row r="38" spans="29:30" ht="12.75">
      <c r="AC38" s="1"/>
      <c r="AD38" s="1"/>
    </row>
    <row r="39" spans="29:30" ht="12.75">
      <c r="AC39" s="1"/>
      <c r="AD39" s="1"/>
    </row>
    <row r="40" spans="29:30" ht="12.75">
      <c r="AC40" s="1"/>
      <c r="AD40" s="1"/>
    </row>
    <row r="41" spans="29:30" ht="12.75">
      <c r="AC41" s="1"/>
      <c r="AD41" s="1"/>
    </row>
    <row r="42" spans="29:30" ht="12.75">
      <c r="AC42" s="1"/>
      <c r="AD42" s="1"/>
    </row>
    <row r="43" spans="29:30" ht="12.75">
      <c r="AC43" s="1"/>
      <c r="AD43" s="1"/>
    </row>
    <row r="44" spans="29:30" ht="12.75">
      <c r="AC44" s="1"/>
      <c r="AD44" s="1"/>
    </row>
  </sheetData>
  <mergeCells count="4">
    <mergeCell ref="A3:B3"/>
    <mergeCell ref="A4:B4"/>
    <mergeCell ref="A1:V1"/>
    <mergeCell ref="A13:B14"/>
  </mergeCells>
  <printOptions/>
  <pageMargins left="0.25" right="0.25" top="0.49" bottom="0.48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421875" style="70" customWidth="1"/>
    <col min="2" max="2" width="67.140625" style="70" customWidth="1"/>
    <col min="3" max="21" width="8.7109375" style="70" customWidth="1"/>
    <col min="22" max="16384" width="9.28125" style="70" customWidth="1"/>
  </cols>
  <sheetData>
    <row r="1" spans="1:22" ht="18.75">
      <c r="A1" s="148" t="s">
        <v>173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3" s="71" customFormat="1" ht="15" customHeight="1" thickBot="1">
      <c r="A2" s="72"/>
      <c r="B2" s="72"/>
      <c r="C2" s="72"/>
    </row>
    <row r="3" spans="1:22" s="71" customFormat="1" ht="105">
      <c r="A3" s="150"/>
      <c r="B3" s="151"/>
      <c r="C3" s="95" t="s">
        <v>127</v>
      </c>
      <c r="D3" s="95" t="s">
        <v>126</v>
      </c>
      <c r="E3" s="95" t="s">
        <v>128</v>
      </c>
      <c r="F3" s="95" t="s">
        <v>129</v>
      </c>
      <c r="G3" s="95" t="s">
        <v>130</v>
      </c>
      <c r="H3" s="95" t="s">
        <v>174</v>
      </c>
      <c r="I3" s="95" t="s">
        <v>131</v>
      </c>
      <c r="J3" s="96" t="s">
        <v>132</v>
      </c>
      <c r="K3" s="95" t="s">
        <v>133</v>
      </c>
      <c r="L3" s="95" t="s">
        <v>136</v>
      </c>
      <c r="M3" s="95" t="s">
        <v>134</v>
      </c>
      <c r="N3" s="95" t="s">
        <v>135</v>
      </c>
      <c r="O3" s="95" t="s">
        <v>138</v>
      </c>
      <c r="P3" s="95" t="s">
        <v>141</v>
      </c>
      <c r="Q3" s="95" t="s">
        <v>139</v>
      </c>
      <c r="R3" s="95" t="s">
        <v>140</v>
      </c>
      <c r="S3" s="95" t="s">
        <v>1</v>
      </c>
      <c r="T3" s="95" t="s">
        <v>137</v>
      </c>
      <c r="U3" s="98" t="s">
        <v>164</v>
      </c>
      <c r="V3" s="97" t="s">
        <v>142</v>
      </c>
    </row>
    <row r="4" spans="1:22" s="71" customFormat="1" ht="10.5" customHeight="1">
      <c r="A4" s="152"/>
      <c r="B4" s="153"/>
      <c r="C4" s="75"/>
      <c r="D4" s="75"/>
      <c r="E4" s="75"/>
      <c r="F4" s="75"/>
      <c r="G4" s="75"/>
      <c r="H4" s="75"/>
      <c r="I4" s="75"/>
      <c r="J4" s="74"/>
      <c r="K4" s="75"/>
      <c r="L4" s="75"/>
      <c r="M4" s="75"/>
      <c r="N4" s="75"/>
      <c r="O4" s="75"/>
      <c r="P4" s="75"/>
      <c r="Q4" s="75"/>
      <c r="R4" s="75"/>
      <c r="S4" s="75"/>
      <c r="T4" s="75"/>
      <c r="U4" s="99"/>
      <c r="V4" s="76"/>
    </row>
    <row r="5" spans="1:22" s="71" customFormat="1" ht="12.75">
      <c r="A5" s="77" t="s">
        <v>22</v>
      </c>
      <c r="B5" s="78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6"/>
    </row>
    <row r="6" spans="1:22" s="82" customFormat="1" ht="12.75">
      <c r="A6" s="80" t="s">
        <v>24</v>
      </c>
      <c r="B6" s="81" t="s">
        <v>143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6"/>
    </row>
    <row r="7" spans="1:22" s="84" customFormat="1" ht="11.25">
      <c r="A7" s="83" t="s">
        <v>25</v>
      </c>
      <c r="B7" s="81" t="s">
        <v>144</v>
      </c>
      <c r="C7" s="121">
        <f>'[4]В.2.'!$C10</f>
        <v>55742</v>
      </c>
      <c r="D7" s="121">
        <f>'[5]В.2.'!$C10</f>
        <v>48208.47421</v>
      </c>
      <c r="E7" s="121">
        <f>'[6]В.2.'!$C10</f>
        <v>39346</v>
      </c>
      <c r="F7" s="121">
        <f>'[7]В.2.'!$C10</f>
        <v>25797</v>
      </c>
      <c r="G7" s="121">
        <f>'[8]В.2.'!$C10</f>
        <v>20610</v>
      </c>
      <c r="H7" s="121">
        <f>'[10]В.2.'!$C10</f>
        <v>18084</v>
      </c>
      <c r="I7" s="121">
        <f>'[13]В.2.'!$C10</f>
        <v>16951</v>
      </c>
      <c r="J7" s="121">
        <f>'[9]В.2.'!$C10</f>
        <v>12606</v>
      </c>
      <c r="K7" s="121">
        <f>'[12]В.2.'!$C10</f>
        <v>10310</v>
      </c>
      <c r="L7" s="121">
        <f>'[15]В.2.'!$C10</f>
        <v>5667</v>
      </c>
      <c r="M7" s="121">
        <f>'[14]В.2.'!$C10</f>
        <v>4649</v>
      </c>
      <c r="N7" s="121">
        <f>'[16]В.2.'!$C10</f>
        <v>4444</v>
      </c>
      <c r="O7" s="121">
        <f>'[17]В.2.'!$C10</f>
        <v>2069</v>
      </c>
      <c r="P7" s="121">
        <f>'[20]В.2.'!$C10</f>
        <v>1771</v>
      </c>
      <c r="Q7" s="121">
        <f>'[18]В.2.'!$C10</f>
        <v>1747</v>
      </c>
      <c r="R7" s="121">
        <f>'[19]В.2.'!$C10</f>
        <v>1473</v>
      </c>
      <c r="S7" s="121">
        <f>'[21]В.2.'!$C10</f>
        <v>912</v>
      </c>
      <c r="T7" s="121">
        <f>'[11]В.2.'!$C10</f>
        <v>683</v>
      </c>
      <c r="U7" s="121">
        <f>'[22]В.2.'!$C10</f>
        <v>500.38428000000005</v>
      </c>
      <c r="V7" s="122">
        <f aca="true" t="shared" si="0" ref="V7:V36">SUM(C7:U7)</f>
        <v>271569.85849</v>
      </c>
    </row>
    <row r="8" spans="1:22" ht="10.5" customHeight="1">
      <c r="A8" s="83" t="s">
        <v>26</v>
      </c>
      <c r="B8" s="81" t="s">
        <v>27</v>
      </c>
      <c r="C8" s="121">
        <f>'[4]В.2.'!$C11</f>
        <v>-7345</v>
      </c>
      <c r="D8" s="121">
        <f>'[5]В.2.'!$C11</f>
        <v>-14020.29817</v>
      </c>
      <c r="E8" s="121">
        <f>'[6]В.2.'!$C11</f>
        <v>-15033</v>
      </c>
      <c r="F8" s="121">
        <f>'[7]В.2.'!$C11</f>
        <v>0</v>
      </c>
      <c r="G8" s="121">
        <f>'[8]В.2.'!$C11</f>
        <v>-721</v>
      </c>
      <c r="H8" s="121">
        <f>'[10]В.2.'!$C11</f>
        <v>-9993</v>
      </c>
      <c r="I8" s="121">
        <f>'[13]В.2.'!$C11</f>
        <v>-11485</v>
      </c>
      <c r="J8" s="121">
        <f>'[9]В.2.'!$C11</f>
        <v>-1190</v>
      </c>
      <c r="K8" s="121">
        <f>'[12]В.2.'!$C11</f>
        <v>-2411</v>
      </c>
      <c r="L8" s="121">
        <f>'[15]В.2.'!$C11</f>
        <v>-1046</v>
      </c>
      <c r="M8" s="121">
        <f>'[14]В.2.'!$C11</f>
        <v>-568</v>
      </c>
      <c r="N8" s="121">
        <f>'[16]В.2.'!$C11</f>
        <v>-3296</v>
      </c>
      <c r="O8" s="121">
        <f>'[17]В.2.'!$C11</f>
        <v>0</v>
      </c>
      <c r="P8" s="121">
        <f>'[20]В.2.'!$C11</f>
        <v>-1066</v>
      </c>
      <c r="Q8" s="121">
        <f>'[18]В.2.'!$C11</f>
        <v>-1466</v>
      </c>
      <c r="R8" s="121">
        <f>'[19]В.2.'!$C11</f>
        <v>-202</v>
      </c>
      <c r="S8" s="121">
        <f>'[21]В.2.'!$C11</f>
        <v>-126</v>
      </c>
      <c r="T8" s="121">
        <f>'[11]В.2.'!$C11</f>
        <v>0</v>
      </c>
      <c r="U8" s="121">
        <f>'[22]В.2.'!$C11</f>
        <v>-169.30639000000002</v>
      </c>
      <c r="V8" s="122">
        <f t="shared" si="0"/>
        <v>-70137.60455999999</v>
      </c>
    </row>
    <row r="9" spans="1:22" ht="11.25">
      <c r="A9" s="83" t="s">
        <v>28</v>
      </c>
      <c r="B9" s="81" t="s">
        <v>29</v>
      </c>
      <c r="C9" s="121">
        <f>'[4]В.2.'!$C12</f>
        <v>-12412</v>
      </c>
      <c r="D9" s="121">
        <f>'[5]В.2.'!$C12</f>
        <v>-19431.51627</v>
      </c>
      <c r="E9" s="121">
        <f>'[6]В.2.'!$C12</f>
        <v>404</v>
      </c>
      <c r="F9" s="121">
        <f>'[7]В.2.'!$C12</f>
        <v>844</v>
      </c>
      <c r="G9" s="121">
        <f>'[8]В.2.'!$C12</f>
        <v>-2150</v>
      </c>
      <c r="H9" s="121">
        <f>'[10]В.2.'!$C12</f>
        <v>-4135</v>
      </c>
      <c r="I9" s="121">
        <f>'[13]В.2.'!$C12</f>
        <v>-10588</v>
      </c>
      <c r="J9" s="121">
        <f>'[9]В.2.'!$C12</f>
        <v>-2093</v>
      </c>
      <c r="K9" s="121">
        <f>'[12]В.2.'!$C12</f>
        <v>-713</v>
      </c>
      <c r="L9" s="121">
        <f>'[15]В.2.'!$C12</f>
        <v>-510</v>
      </c>
      <c r="M9" s="121">
        <f>'[14]В.2.'!$C12</f>
        <v>-2034</v>
      </c>
      <c r="N9" s="121">
        <f>'[16]В.2.'!$C12</f>
        <v>-1116</v>
      </c>
      <c r="O9" s="121">
        <f>'[17]В.2.'!$C12</f>
        <v>299</v>
      </c>
      <c r="P9" s="121">
        <f>'[20]В.2.'!$C12</f>
        <v>-473</v>
      </c>
      <c r="Q9" s="121">
        <f>'[18]В.2.'!$C12</f>
        <v>-225</v>
      </c>
      <c r="R9" s="121">
        <f>'[19]В.2.'!$C12</f>
        <v>-42</v>
      </c>
      <c r="S9" s="121">
        <f>'[21]В.2.'!$C12</f>
        <v>-305</v>
      </c>
      <c r="T9" s="121">
        <f>'[11]В.2.'!$C12</f>
        <v>6486</v>
      </c>
      <c r="U9" s="121">
        <f>'[22]В.2.'!$C12</f>
        <v>-176.89845000000003</v>
      </c>
      <c r="V9" s="122">
        <f t="shared" si="0"/>
        <v>-48371.41472</v>
      </c>
    </row>
    <row r="10" spans="1:22" ht="11.25">
      <c r="A10" s="83"/>
      <c r="B10" s="81" t="s">
        <v>30</v>
      </c>
      <c r="C10" s="121">
        <f>'[4]В.2.'!$C13</f>
        <v>0</v>
      </c>
      <c r="D10" s="121">
        <f>'[5]В.2.'!$C13</f>
        <v>0</v>
      </c>
      <c r="E10" s="121">
        <f>'[6]В.2.'!$C13</f>
        <v>0</v>
      </c>
      <c r="F10" s="121">
        <f>'[7]В.2.'!$C13</f>
        <v>0</v>
      </c>
      <c r="G10" s="121">
        <f>'[8]В.2.'!$C13</f>
        <v>0</v>
      </c>
      <c r="H10" s="121">
        <f>'[10]В.2.'!$C13</f>
        <v>0</v>
      </c>
      <c r="I10" s="121">
        <f>'[13]В.2.'!$C13</f>
        <v>0</v>
      </c>
      <c r="J10" s="121">
        <f>'[9]В.2.'!$C13</f>
        <v>0</v>
      </c>
      <c r="K10" s="121">
        <f>'[12]В.2.'!$C13</f>
        <v>0</v>
      </c>
      <c r="L10" s="121">
        <f>'[15]В.2.'!$C13</f>
        <v>0</v>
      </c>
      <c r="M10" s="121">
        <f>'[14]В.2.'!$C13</f>
        <v>0</v>
      </c>
      <c r="N10" s="121">
        <f>'[16]В.2.'!$C13</f>
        <v>0</v>
      </c>
      <c r="O10" s="121">
        <f>'[17]В.2.'!$C13</f>
        <v>0</v>
      </c>
      <c r="P10" s="121">
        <f>'[20]В.2.'!$C13</f>
        <v>0</v>
      </c>
      <c r="Q10" s="121">
        <f>'[18]В.2.'!$C13</f>
        <v>0</v>
      </c>
      <c r="R10" s="121">
        <f>'[19]В.2.'!$C13</f>
        <v>0</v>
      </c>
      <c r="S10" s="121">
        <f>'[21]В.2.'!$C13</f>
        <v>0</v>
      </c>
      <c r="T10" s="121">
        <f>'[11]В.2.'!$C13</f>
        <v>0</v>
      </c>
      <c r="U10" s="121">
        <f>'[22]В.2.'!$C13</f>
        <v>0</v>
      </c>
      <c r="V10" s="122">
        <f t="shared" si="0"/>
        <v>0</v>
      </c>
    </row>
    <row r="11" spans="1:22" ht="11.25">
      <c r="A11" s="83" t="s">
        <v>31</v>
      </c>
      <c r="B11" s="81" t="s">
        <v>32</v>
      </c>
      <c r="C11" s="121">
        <f>'[4]В.2.'!$C14</f>
        <v>2869</v>
      </c>
      <c r="D11" s="121">
        <f>'[5]В.2.'!$C14</f>
        <v>8042.4030999999995</v>
      </c>
      <c r="E11" s="121">
        <f>'[6]В.2.'!$C14</f>
        <v>2668</v>
      </c>
      <c r="F11" s="121">
        <f>'[7]В.2.'!$C14</f>
        <v>-20</v>
      </c>
      <c r="G11" s="121">
        <f>'[8]В.2.'!$C14</f>
        <v>-284</v>
      </c>
      <c r="H11" s="121">
        <f>'[10]В.2.'!$C14</f>
        <v>2645</v>
      </c>
      <c r="I11" s="121">
        <f>'[13]В.2.'!$C14</f>
        <v>8700</v>
      </c>
      <c r="J11" s="121">
        <f>'[9]В.2.'!$C14</f>
        <v>-331</v>
      </c>
      <c r="K11" s="121">
        <f>'[12]В.2.'!$C14</f>
        <v>-164</v>
      </c>
      <c r="L11" s="121">
        <f>'[15]В.2.'!$C14</f>
        <v>117</v>
      </c>
      <c r="M11" s="121">
        <f>'[14]В.2.'!$C14</f>
        <v>196</v>
      </c>
      <c r="N11" s="121">
        <f>'[16]В.2.'!$C14</f>
        <v>667</v>
      </c>
      <c r="O11" s="121">
        <f>'[17]В.2.'!$C14</f>
        <v>-1</v>
      </c>
      <c r="P11" s="121">
        <f>'[20]В.2.'!$C14</f>
        <v>363</v>
      </c>
      <c r="Q11" s="121">
        <f>'[18]В.2.'!$C14</f>
        <v>187</v>
      </c>
      <c r="R11" s="121">
        <f>'[19]В.2.'!$C14</f>
        <v>11</v>
      </c>
      <c r="S11" s="121">
        <f>'[21]В.2.'!$C14</f>
        <v>3</v>
      </c>
      <c r="T11" s="121">
        <f>'[11]В.2.'!$C14</f>
        <v>-2186</v>
      </c>
      <c r="U11" s="121">
        <f>'[22]В.2.'!$C14</f>
        <v>67.75287</v>
      </c>
      <c r="V11" s="122">
        <f t="shared" si="0"/>
        <v>23550.15597</v>
      </c>
    </row>
    <row r="12" spans="1:22" s="71" customFormat="1" ht="12.75" customHeight="1">
      <c r="A12" s="100"/>
      <c r="B12" s="86" t="s">
        <v>145</v>
      </c>
      <c r="C12" s="123">
        <f>'[4]В.2.'!$C15</f>
        <v>38854</v>
      </c>
      <c r="D12" s="123">
        <f>'[5]В.2.'!$C15</f>
        <v>22799.062869999998</v>
      </c>
      <c r="E12" s="123">
        <f>'[6]В.2.'!$C15</f>
        <v>27385</v>
      </c>
      <c r="F12" s="123">
        <f>'[7]В.2.'!$C15</f>
        <v>26621</v>
      </c>
      <c r="G12" s="123">
        <f>'[8]В.2.'!$C15</f>
        <v>17455</v>
      </c>
      <c r="H12" s="123">
        <f>'[10]В.2.'!$C15</f>
        <v>6601</v>
      </c>
      <c r="I12" s="123">
        <f>'[13]В.2.'!$C15</f>
        <v>3578</v>
      </c>
      <c r="J12" s="123">
        <f>'[9]В.2.'!$C15</f>
        <v>8992</v>
      </c>
      <c r="K12" s="123">
        <f>'[12]В.2.'!$C15</f>
        <v>7022</v>
      </c>
      <c r="L12" s="123">
        <f>'[15]В.2.'!$C15</f>
        <v>4228</v>
      </c>
      <c r="M12" s="123">
        <f>'[14]В.2.'!$C15</f>
        <v>2243</v>
      </c>
      <c r="N12" s="123">
        <f>'[16]В.2.'!$C15</f>
        <v>699</v>
      </c>
      <c r="O12" s="123">
        <f>'[17]В.2.'!$C15</f>
        <v>2367</v>
      </c>
      <c r="P12" s="123">
        <f>'[20]В.2.'!$C15</f>
        <v>595</v>
      </c>
      <c r="Q12" s="123">
        <f>'[18]В.2.'!$C15</f>
        <v>243</v>
      </c>
      <c r="R12" s="123">
        <f>'[19]В.2.'!$C15</f>
        <v>1240</v>
      </c>
      <c r="S12" s="123">
        <f>'[21]В.2.'!$C15</f>
        <v>484</v>
      </c>
      <c r="T12" s="123">
        <f>'[11]В.2.'!$C15</f>
        <v>4983</v>
      </c>
      <c r="U12" s="123">
        <f>'[22]В.2.'!$C15</f>
        <v>221.93231</v>
      </c>
      <c r="V12" s="122">
        <f t="shared" si="0"/>
        <v>176610.99518</v>
      </c>
    </row>
    <row r="13" spans="1:22" ht="11.25">
      <c r="A13" s="73" t="s">
        <v>33</v>
      </c>
      <c r="B13" s="87" t="s">
        <v>156</v>
      </c>
      <c r="C13" s="121">
        <f>'[4]В.2.'!$C16</f>
        <v>0</v>
      </c>
      <c r="D13" s="121">
        <f>'[5]В.2.'!$C16</f>
        <v>425.00584000000003</v>
      </c>
      <c r="E13" s="121">
        <f>'[6]В.2.'!$C16</f>
        <v>1050</v>
      </c>
      <c r="F13" s="121">
        <f>'[7]В.2.'!$C16</f>
        <v>927</v>
      </c>
      <c r="G13" s="121">
        <f>'[8]В.2.'!$C16</f>
        <v>0</v>
      </c>
      <c r="H13" s="121">
        <f>'[10]В.2.'!$C16</f>
        <v>0</v>
      </c>
      <c r="I13" s="121">
        <f>'[13]В.2.'!$C16</f>
        <v>59</v>
      </c>
      <c r="J13" s="121">
        <f>'[9]В.2.'!$C16</f>
        <v>0</v>
      </c>
      <c r="K13" s="121">
        <f>'[12]В.2.'!$C16</f>
        <v>17</v>
      </c>
      <c r="L13" s="121">
        <f>'[15]В.2.'!$C16</f>
        <v>-130</v>
      </c>
      <c r="M13" s="121">
        <f>'[14]В.2.'!$C16</f>
        <v>0</v>
      </c>
      <c r="N13" s="121">
        <f>'[16]В.2.'!$C16</f>
        <v>47</v>
      </c>
      <c r="O13" s="121">
        <f>'[17]В.2.'!$C16</f>
        <v>0</v>
      </c>
      <c r="P13" s="121">
        <f>'[20]В.2.'!$C16</f>
        <v>32</v>
      </c>
      <c r="Q13" s="121">
        <f>'[18]В.2.'!$C16</f>
        <v>8</v>
      </c>
      <c r="R13" s="121">
        <f>'[19]В.2.'!$C16</f>
        <v>28</v>
      </c>
      <c r="S13" s="121">
        <f>'[21]В.2.'!$C16</f>
        <v>10</v>
      </c>
      <c r="T13" s="121">
        <f>'[11]В.2.'!$C16</f>
        <v>25</v>
      </c>
      <c r="U13" s="121">
        <f>'[22]В.2.'!$C16</f>
        <v>0</v>
      </c>
      <c r="V13" s="122">
        <f t="shared" si="0"/>
        <v>2498.00584</v>
      </c>
    </row>
    <row r="14" spans="1:22" ht="11.25" customHeight="1">
      <c r="A14" s="73" t="s">
        <v>34</v>
      </c>
      <c r="B14" s="81" t="s">
        <v>146</v>
      </c>
      <c r="C14" s="121">
        <f>'[4]В.2.'!$C17</f>
        <v>69</v>
      </c>
      <c r="D14" s="121">
        <f>'[5]В.2.'!$C17</f>
        <v>38.28015</v>
      </c>
      <c r="E14" s="121">
        <f>'[6]В.2.'!$C17</f>
        <v>2425</v>
      </c>
      <c r="F14" s="121">
        <f>'[7]В.2.'!$C17</f>
        <v>8</v>
      </c>
      <c r="G14" s="121">
        <f>'[8]В.2.'!$C17</f>
        <v>6</v>
      </c>
      <c r="H14" s="121">
        <f>'[10]В.2.'!$C17</f>
        <v>0</v>
      </c>
      <c r="I14" s="121">
        <f>'[13]В.2.'!$C17</f>
        <v>286</v>
      </c>
      <c r="J14" s="121">
        <f>'[9]В.2.'!$C17</f>
        <v>2862</v>
      </c>
      <c r="K14" s="121">
        <f>'[12]В.2.'!$C17</f>
        <v>557</v>
      </c>
      <c r="L14" s="121">
        <f>'[15]В.2.'!$C17</f>
        <v>1</v>
      </c>
      <c r="M14" s="121">
        <f>'[14]В.2.'!$C17</f>
        <v>85</v>
      </c>
      <c r="N14" s="121">
        <f>'[16]В.2.'!$C17</f>
        <v>20</v>
      </c>
      <c r="O14" s="121">
        <f>'[17]В.2.'!$C17</f>
        <v>0</v>
      </c>
      <c r="P14" s="121">
        <f>'[20]В.2.'!$C17</f>
        <v>0</v>
      </c>
      <c r="Q14" s="121">
        <f>'[18]В.2.'!$C17</f>
        <v>0</v>
      </c>
      <c r="R14" s="121">
        <f>'[19]В.2.'!$C17</f>
        <v>0</v>
      </c>
      <c r="S14" s="121">
        <f>'[21]В.2.'!$C17</f>
        <v>23</v>
      </c>
      <c r="T14" s="121">
        <f>'[11]В.2.'!$C17</f>
        <v>0</v>
      </c>
      <c r="U14" s="121">
        <f>'[22]В.2.'!$C17</f>
        <v>41.55056</v>
      </c>
      <c r="V14" s="122">
        <f t="shared" si="0"/>
        <v>6421.83071</v>
      </c>
    </row>
    <row r="15" spans="1:22" ht="11.25">
      <c r="A15" s="80" t="s">
        <v>35</v>
      </c>
      <c r="B15" s="81" t="s">
        <v>147</v>
      </c>
      <c r="C15" s="121">
        <f>'[4]В.2.'!$C18</f>
        <v>0</v>
      </c>
      <c r="D15" s="121">
        <f>'[5]В.2.'!$C18</f>
        <v>0</v>
      </c>
      <c r="E15" s="121">
        <f>'[6]В.2.'!$C18</f>
        <v>0</v>
      </c>
      <c r="F15" s="121">
        <f>'[7]В.2.'!$C18</f>
        <v>0</v>
      </c>
      <c r="G15" s="121">
        <f>'[8]В.2.'!$C18</f>
        <v>0</v>
      </c>
      <c r="H15" s="121">
        <f>'[10]В.2.'!$C18</f>
        <v>0</v>
      </c>
      <c r="I15" s="121">
        <f>'[13]В.2.'!$C18</f>
        <v>0</v>
      </c>
      <c r="J15" s="121">
        <f>'[9]В.2.'!$C18</f>
        <v>0</v>
      </c>
      <c r="K15" s="121">
        <f>'[12]В.2.'!$C18</f>
        <v>0</v>
      </c>
      <c r="L15" s="121">
        <f>'[15]В.2.'!$C18</f>
        <v>0</v>
      </c>
      <c r="M15" s="121">
        <f>'[14]В.2.'!$C18</f>
        <v>0</v>
      </c>
      <c r="N15" s="121">
        <f>'[16]В.2.'!$C18</f>
        <v>0</v>
      </c>
      <c r="O15" s="121">
        <f>'[17]В.2.'!$C18</f>
        <v>0</v>
      </c>
      <c r="P15" s="121">
        <f>'[20]В.2.'!$C18</f>
        <v>0</v>
      </c>
      <c r="Q15" s="121">
        <f>'[18]В.2.'!$C18</f>
        <v>0</v>
      </c>
      <c r="R15" s="121">
        <f>'[19]В.2.'!$C18</f>
        <v>0</v>
      </c>
      <c r="S15" s="121">
        <f>'[21]В.2.'!$C18</f>
        <v>0</v>
      </c>
      <c r="T15" s="121">
        <f>'[11]В.2.'!$C18</f>
        <v>0</v>
      </c>
      <c r="U15" s="121">
        <f>'[22]В.2.'!$C18</f>
        <v>0</v>
      </c>
      <c r="V15" s="122">
        <f t="shared" si="0"/>
        <v>0</v>
      </c>
    </row>
    <row r="16" spans="1:22" ht="11.25">
      <c r="A16" s="83" t="s">
        <v>25</v>
      </c>
      <c r="B16" s="81" t="s">
        <v>36</v>
      </c>
      <c r="C16" s="121">
        <f>'[4]В.2.'!$C19</f>
        <v>0</v>
      </c>
      <c r="D16" s="121">
        <f>'[5]В.2.'!$C19</f>
        <v>0</v>
      </c>
      <c r="E16" s="121">
        <f>'[6]В.2.'!$C19</f>
        <v>0</v>
      </c>
      <c r="F16" s="121">
        <f>'[7]В.2.'!$C19</f>
        <v>0</v>
      </c>
      <c r="G16" s="121">
        <f>'[8]В.2.'!$C19</f>
        <v>0</v>
      </c>
      <c r="H16" s="121">
        <f>'[10]В.2.'!$C19</f>
        <v>0</v>
      </c>
      <c r="I16" s="121">
        <f>'[13]В.2.'!$C19</f>
        <v>0</v>
      </c>
      <c r="J16" s="121">
        <f>'[9]В.2.'!$C19</f>
        <v>0</v>
      </c>
      <c r="K16" s="121">
        <f>'[12]В.2.'!$C19</f>
        <v>0</v>
      </c>
      <c r="L16" s="121">
        <f>'[15]В.2.'!$C19</f>
        <v>0</v>
      </c>
      <c r="M16" s="121">
        <f>'[14]В.2.'!$C19</f>
        <v>0</v>
      </c>
      <c r="N16" s="121">
        <f>'[16]В.2.'!$C19</f>
        <v>0</v>
      </c>
      <c r="O16" s="121">
        <f>'[17]В.2.'!$C19</f>
        <v>0</v>
      </c>
      <c r="P16" s="121">
        <f>'[20]В.2.'!$C19</f>
        <v>0</v>
      </c>
      <c r="Q16" s="121">
        <f>'[18]В.2.'!$C19</f>
        <v>0</v>
      </c>
      <c r="R16" s="121">
        <f>'[19]В.2.'!$C19</f>
        <v>0</v>
      </c>
      <c r="S16" s="121">
        <f>'[21]В.2.'!$C19</f>
        <v>0</v>
      </c>
      <c r="T16" s="121">
        <f>'[11]В.2.'!$C19</f>
        <v>0</v>
      </c>
      <c r="U16" s="121">
        <f>'[22]В.2.'!$C19</f>
        <v>0</v>
      </c>
      <c r="V16" s="122">
        <f t="shared" si="0"/>
        <v>0</v>
      </c>
    </row>
    <row r="17" spans="1:22" ht="11.25">
      <c r="A17" s="83" t="s">
        <v>37</v>
      </c>
      <c r="B17" s="81" t="s">
        <v>38</v>
      </c>
      <c r="C17" s="121">
        <f>'[4]В.2.'!$C20</f>
        <v>-14567</v>
      </c>
      <c r="D17" s="121">
        <f>'[5]В.2.'!$C20</f>
        <v>-13986.954139999998</v>
      </c>
      <c r="E17" s="121">
        <f>'[6]В.2.'!$C20</f>
        <v>-12013</v>
      </c>
      <c r="F17" s="121">
        <f>'[7]В.2.'!$C20</f>
        <v>-13180</v>
      </c>
      <c r="G17" s="121">
        <f>'[8]В.2.'!$C20</f>
        <v>-5948</v>
      </c>
      <c r="H17" s="121">
        <f>'[10]В.2.'!$C20</f>
        <v>-2271</v>
      </c>
      <c r="I17" s="121">
        <f>'[13]В.2.'!$C20</f>
        <v>-4665</v>
      </c>
      <c r="J17" s="121">
        <f>'[9]В.2.'!$C20</f>
        <v>-2967</v>
      </c>
      <c r="K17" s="121">
        <f>'[12]В.2.'!$C20</f>
        <v>-3953</v>
      </c>
      <c r="L17" s="121">
        <f>'[15]В.2.'!$C20</f>
        <v>-1198</v>
      </c>
      <c r="M17" s="121">
        <f>'[14]В.2.'!$C20</f>
        <v>-933</v>
      </c>
      <c r="N17" s="121">
        <f>'[16]В.2.'!$C20</f>
        <v>-1503</v>
      </c>
      <c r="O17" s="121">
        <f>'[17]В.2.'!$C20</f>
        <v>-536</v>
      </c>
      <c r="P17" s="121">
        <f>'[20]В.2.'!$C20</f>
        <v>-218</v>
      </c>
      <c r="Q17" s="121">
        <f>'[18]В.2.'!$C20</f>
        <v>-185</v>
      </c>
      <c r="R17" s="121">
        <f>'[19]В.2.'!$C20</f>
        <v>-226</v>
      </c>
      <c r="S17" s="121">
        <f>'[21]В.2.'!$C20</f>
        <v>-48</v>
      </c>
      <c r="T17" s="121">
        <f>'[11]В.2.'!$C20</f>
        <v>-1081</v>
      </c>
      <c r="U17" s="121">
        <f>'[22]В.2.'!$C20</f>
        <v>-3.65687</v>
      </c>
      <c r="V17" s="122">
        <f t="shared" si="0"/>
        <v>-79482.61101000001</v>
      </c>
    </row>
    <row r="18" spans="1:22" ht="11.25">
      <c r="A18" s="83" t="s">
        <v>39</v>
      </c>
      <c r="B18" s="81" t="s">
        <v>40</v>
      </c>
      <c r="C18" s="121">
        <f>'[4]В.2.'!$C21</f>
        <v>274</v>
      </c>
      <c r="D18" s="121">
        <f>'[5]В.2.'!$C21</f>
        <v>1998.09414</v>
      </c>
      <c r="E18" s="121">
        <f>'[6]В.2.'!$C21</f>
        <v>1900</v>
      </c>
      <c r="F18" s="121">
        <f>'[7]В.2.'!$C21</f>
        <v>0</v>
      </c>
      <c r="G18" s="121">
        <f>'[8]В.2.'!$C21</f>
        <v>489</v>
      </c>
      <c r="H18" s="121">
        <f>'[10]В.2.'!$C21</f>
        <v>1273</v>
      </c>
      <c r="I18" s="121">
        <f>'[13]В.2.'!$C21</f>
        <v>1620</v>
      </c>
      <c r="J18" s="121">
        <f>'[9]В.2.'!$C21</f>
        <v>115</v>
      </c>
      <c r="K18" s="121">
        <f>'[12]В.2.'!$C21</f>
        <v>1401</v>
      </c>
      <c r="L18" s="121">
        <f>'[15]В.2.'!$C21</f>
        <v>502</v>
      </c>
      <c r="M18" s="121">
        <f>'[14]В.2.'!$C21</f>
        <v>48</v>
      </c>
      <c r="N18" s="121">
        <f>'[16]В.2.'!$C21</f>
        <v>1431</v>
      </c>
      <c r="O18" s="121">
        <f>'[17]В.2.'!$C21</f>
        <v>0</v>
      </c>
      <c r="P18" s="121">
        <f>'[20]В.2.'!$C21</f>
        <v>100</v>
      </c>
      <c r="Q18" s="121">
        <f>'[18]В.2.'!$C21</f>
        <v>121</v>
      </c>
      <c r="R18" s="121">
        <f>'[19]В.2.'!$C21</f>
        <v>1</v>
      </c>
      <c r="S18" s="121">
        <f>'[21]В.2.'!$C21</f>
        <v>24</v>
      </c>
      <c r="T18" s="121">
        <f>'[11]В.2.'!$C21</f>
        <v>0</v>
      </c>
      <c r="U18" s="121">
        <f>'[22]В.2.'!$C21</f>
        <v>0</v>
      </c>
      <c r="V18" s="122">
        <f t="shared" si="0"/>
        <v>11297.094140000001</v>
      </c>
    </row>
    <row r="19" spans="1:23" ht="11.25">
      <c r="A19" s="85"/>
      <c r="B19" s="88" t="s">
        <v>148</v>
      </c>
      <c r="C19" s="121">
        <f>'[4]В.2.'!$C22</f>
        <v>-14293</v>
      </c>
      <c r="D19" s="121">
        <f>'[5]В.2.'!$C22</f>
        <v>-11988.86</v>
      </c>
      <c r="E19" s="121">
        <f>'[6]В.2.'!$C22</f>
        <v>-10113</v>
      </c>
      <c r="F19" s="121">
        <f>'[7]В.2.'!$C22</f>
        <v>-13180</v>
      </c>
      <c r="G19" s="121">
        <f>'[8]В.2.'!$C22</f>
        <v>-5459</v>
      </c>
      <c r="H19" s="121">
        <f>'[10]В.2.'!$C22</f>
        <v>-998</v>
      </c>
      <c r="I19" s="121">
        <f>'[13]В.2.'!$C22</f>
        <v>-3045</v>
      </c>
      <c r="J19" s="121">
        <f>'[9]В.2.'!$C22</f>
        <v>-2852</v>
      </c>
      <c r="K19" s="121">
        <f>'[12]В.2.'!$C22</f>
        <v>-2552</v>
      </c>
      <c r="L19" s="121">
        <f>'[15]В.2.'!$C22</f>
        <v>-696</v>
      </c>
      <c r="M19" s="121">
        <f>'[14]В.2.'!$C22</f>
        <v>-885</v>
      </c>
      <c r="N19" s="121">
        <f>'[16]В.2.'!$C22</f>
        <v>-72</v>
      </c>
      <c r="O19" s="121">
        <f>'[17]В.2.'!$C22</f>
        <v>-536</v>
      </c>
      <c r="P19" s="121">
        <f>'[20]В.2.'!$C22</f>
        <v>-118</v>
      </c>
      <c r="Q19" s="121">
        <f>'[18]В.2.'!$C22</f>
        <v>-64</v>
      </c>
      <c r="R19" s="121">
        <f>'[19]В.2.'!$C22</f>
        <v>-225</v>
      </c>
      <c r="S19" s="121">
        <f>'[21]В.2.'!$C22</f>
        <v>-24</v>
      </c>
      <c r="T19" s="121">
        <f>'[11]В.2.'!$C22</f>
        <v>-1081</v>
      </c>
      <c r="U19" s="121">
        <f>'[22]В.2.'!$C22</f>
        <v>-3.65687</v>
      </c>
      <c r="V19" s="122">
        <f t="shared" si="0"/>
        <v>-68185.51687</v>
      </c>
      <c r="W19" s="71"/>
    </row>
    <row r="20" spans="1:22" ht="11.25">
      <c r="A20" s="83" t="s">
        <v>26</v>
      </c>
      <c r="B20" s="81" t="s">
        <v>41</v>
      </c>
      <c r="C20" s="121">
        <f>'[4]В.2.'!$C23</f>
        <v>-667</v>
      </c>
      <c r="D20" s="121">
        <f>'[5]В.2.'!$C23</f>
        <v>2480.12212</v>
      </c>
      <c r="E20" s="121">
        <f>'[6]В.2.'!$C23</f>
        <v>-4400</v>
      </c>
      <c r="F20" s="121">
        <f>'[7]В.2.'!$C23</f>
        <v>-878</v>
      </c>
      <c r="G20" s="121">
        <f>'[8]В.2.'!$C23</f>
        <v>1175</v>
      </c>
      <c r="H20" s="121">
        <f>'[10]В.2.'!$C23</f>
        <v>9408</v>
      </c>
      <c r="I20" s="121">
        <f>'[13]В.2.'!$C23</f>
        <v>1296</v>
      </c>
      <c r="J20" s="121">
        <f>'[9]В.2.'!$C23</f>
        <v>-172</v>
      </c>
      <c r="K20" s="121">
        <f>'[12]В.2.'!$C23</f>
        <v>-156</v>
      </c>
      <c r="L20" s="121">
        <f>'[15]В.2.'!$C23</f>
        <v>-537</v>
      </c>
      <c r="M20" s="121">
        <f>'[14]В.2.'!$C23</f>
        <v>709</v>
      </c>
      <c r="N20" s="121">
        <f>'[16]В.2.'!$C23</f>
        <v>1246</v>
      </c>
      <c r="O20" s="121">
        <f>'[17]В.2.'!$C23</f>
        <v>-510</v>
      </c>
      <c r="P20" s="121">
        <f>'[20]В.2.'!$C23</f>
        <v>-278</v>
      </c>
      <c r="Q20" s="121">
        <f>'[18]В.2.'!$C23</f>
        <v>27</v>
      </c>
      <c r="R20" s="121">
        <f>'[19]В.2.'!$C23</f>
        <v>-213</v>
      </c>
      <c r="S20" s="121">
        <f>'[21]В.2.'!$C23</f>
        <v>-107</v>
      </c>
      <c r="T20" s="121">
        <f>'[11]В.2.'!$C23</f>
        <v>350</v>
      </c>
      <c r="U20" s="121">
        <f>'[22]В.2.'!$C23</f>
        <v>-2.1251</v>
      </c>
      <c r="V20" s="122">
        <f t="shared" si="0"/>
        <v>8770.99702</v>
      </c>
    </row>
    <row r="21" spans="1:22" ht="11.25">
      <c r="A21" s="83" t="s">
        <v>28</v>
      </c>
      <c r="B21" s="81" t="s">
        <v>42</v>
      </c>
      <c r="C21" s="121">
        <f>'[4]В.2.'!$C24</f>
        <v>-2941</v>
      </c>
      <c r="D21" s="121">
        <f>'[5]В.2.'!$C24</f>
        <v>-3630.3004300000002</v>
      </c>
      <c r="E21" s="121">
        <f>'[6]В.2.'!$C24</f>
        <v>892</v>
      </c>
      <c r="F21" s="121">
        <f>'[7]В.2.'!$C24</f>
        <v>0</v>
      </c>
      <c r="G21" s="121">
        <f>'[8]В.2.'!$C24</f>
        <v>-23</v>
      </c>
      <c r="H21" s="121">
        <f>'[10]В.2.'!$C24</f>
        <v>-8112</v>
      </c>
      <c r="I21" s="121">
        <f>'[13]В.2.'!$C24</f>
        <v>501</v>
      </c>
      <c r="J21" s="121">
        <f>'[9]В.2.'!$C24</f>
        <v>-75</v>
      </c>
      <c r="K21" s="121">
        <f>'[12]В.2.'!$C24</f>
        <v>172</v>
      </c>
      <c r="L21" s="121">
        <f>'[15]В.2.'!$C24</f>
        <v>131</v>
      </c>
      <c r="M21" s="121">
        <f>'[14]В.2.'!$C24</f>
        <v>26</v>
      </c>
      <c r="N21" s="121">
        <f>'[16]В.2.'!$C24</f>
        <v>-1265</v>
      </c>
      <c r="O21" s="121">
        <f>'[17]В.2.'!$C24</f>
        <v>28</v>
      </c>
      <c r="P21" s="121">
        <f>'[20]В.2.'!$C24</f>
        <v>140</v>
      </c>
      <c r="Q21" s="121">
        <f>'[18]В.2.'!$C24</f>
        <v>-20</v>
      </c>
      <c r="R21" s="121">
        <f>'[19]В.2.'!$C24</f>
        <v>7</v>
      </c>
      <c r="S21" s="121">
        <f>'[21]В.2.'!$C24</f>
        <v>-6</v>
      </c>
      <c r="T21" s="121">
        <f>'[11]В.2.'!$C24</f>
        <v>0</v>
      </c>
      <c r="U21" s="121">
        <f>'[22]В.2.'!$C24</f>
        <v>-0.36096</v>
      </c>
      <c r="V21" s="122">
        <f t="shared" si="0"/>
        <v>-14175.66139</v>
      </c>
    </row>
    <row r="22" spans="1:22" s="71" customFormat="1" ht="10.5">
      <c r="A22" s="100"/>
      <c r="B22" s="86" t="s">
        <v>106</v>
      </c>
      <c r="C22" s="123">
        <f>'[4]В.2.'!$C25</f>
        <v>-17901</v>
      </c>
      <c r="D22" s="123">
        <f>'[5]В.2.'!$C25</f>
        <v>-13139.038309999998</v>
      </c>
      <c r="E22" s="123">
        <f>'[6]В.2.'!$C25</f>
        <v>-13621</v>
      </c>
      <c r="F22" s="123">
        <f>'[7]В.2.'!$C25</f>
        <v>-14058</v>
      </c>
      <c r="G22" s="123">
        <f>'[8]В.2.'!$C25</f>
        <v>-4307</v>
      </c>
      <c r="H22" s="123">
        <f>'[10]В.2.'!$C25</f>
        <v>298</v>
      </c>
      <c r="I22" s="123">
        <f>'[13]В.2.'!$C25</f>
        <v>-1248</v>
      </c>
      <c r="J22" s="123">
        <f>'[9]В.2.'!$C25</f>
        <v>-3099</v>
      </c>
      <c r="K22" s="123">
        <f>'[12]В.2.'!$C25</f>
        <v>-2536</v>
      </c>
      <c r="L22" s="123">
        <f>'[15]В.2.'!$C25</f>
        <v>-1102</v>
      </c>
      <c r="M22" s="123">
        <f>'[14]В.2.'!$C25</f>
        <v>-150</v>
      </c>
      <c r="N22" s="123">
        <f>'[16]В.2.'!$C25</f>
        <v>-91</v>
      </c>
      <c r="O22" s="123">
        <f>'[17]В.2.'!$C25</f>
        <v>-1018</v>
      </c>
      <c r="P22" s="123">
        <f>'[20]В.2.'!$C25</f>
        <v>-256</v>
      </c>
      <c r="Q22" s="123">
        <f>'[18]В.2.'!$C25</f>
        <v>-57</v>
      </c>
      <c r="R22" s="123">
        <f>'[19]В.2.'!$C25</f>
        <v>-431</v>
      </c>
      <c r="S22" s="123">
        <f>'[21]В.2.'!$C25</f>
        <v>-137</v>
      </c>
      <c r="T22" s="123">
        <f>'[11]В.2.'!$C25</f>
        <v>-731</v>
      </c>
      <c r="U22" s="123">
        <f>'[22]В.2.'!$C25</f>
        <v>-6.142930000000001</v>
      </c>
      <c r="V22" s="122">
        <f t="shared" si="0"/>
        <v>-73590.18124</v>
      </c>
    </row>
    <row r="23" spans="1:22" ht="22.5">
      <c r="A23" s="80" t="s">
        <v>43</v>
      </c>
      <c r="B23" s="81" t="s">
        <v>149</v>
      </c>
      <c r="C23" s="121">
        <f>'[4]В.2.'!$C26</f>
        <v>0</v>
      </c>
      <c r="D23" s="121">
        <f>'[5]В.2.'!$C26</f>
        <v>0</v>
      </c>
      <c r="E23" s="121">
        <f>'[6]В.2.'!$C26</f>
        <v>0</v>
      </c>
      <c r="F23" s="121">
        <f>'[7]В.2.'!$C26</f>
        <v>0</v>
      </c>
      <c r="G23" s="121">
        <f>'[8]В.2.'!$C26</f>
        <v>0</v>
      </c>
      <c r="H23" s="121">
        <f>'[10]В.2.'!$C26</f>
        <v>0</v>
      </c>
      <c r="I23" s="121">
        <f>'[13]В.2.'!$C26</f>
        <v>0</v>
      </c>
      <c r="J23" s="121">
        <f>'[9]В.2.'!$C26</f>
        <v>0</v>
      </c>
      <c r="K23" s="121">
        <f>'[12]В.2.'!$C26</f>
        <v>0</v>
      </c>
      <c r="L23" s="121">
        <f>'[15]В.2.'!$C26</f>
        <v>0</v>
      </c>
      <c r="M23" s="121">
        <f>'[14]В.2.'!$C26</f>
        <v>0</v>
      </c>
      <c r="N23" s="121">
        <f>'[16]В.2.'!$C26</f>
        <v>0</v>
      </c>
      <c r="O23" s="121">
        <f>'[17]В.2.'!$C26</f>
        <v>0</v>
      </c>
      <c r="P23" s="121">
        <f>'[20]В.2.'!$C26</f>
        <v>0</v>
      </c>
      <c r="Q23" s="121">
        <f>'[18]В.2.'!$C26</f>
        <v>0</v>
      </c>
      <c r="R23" s="121">
        <f>'[19]В.2.'!$C26</f>
        <v>0</v>
      </c>
      <c r="S23" s="121">
        <f>'[21]В.2.'!$C26</f>
        <v>0</v>
      </c>
      <c r="T23" s="121">
        <f>'[11]В.2.'!$C26</f>
        <v>0</v>
      </c>
      <c r="U23" s="121">
        <f>'[22]В.2.'!$C26</f>
        <v>0</v>
      </c>
      <c r="V23" s="122">
        <f t="shared" si="0"/>
        <v>0</v>
      </c>
    </row>
    <row r="24" spans="1:22" ht="11.25">
      <c r="A24" s="83" t="s">
        <v>25</v>
      </c>
      <c r="B24" s="81" t="s">
        <v>44</v>
      </c>
      <c r="C24" s="121">
        <f>'[4]В.2.'!$C27</f>
        <v>0</v>
      </c>
      <c r="D24" s="121">
        <f>'[5]В.2.'!$C27</f>
        <v>0</v>
      </c>
      <c r="E24" s="121">
        <f>'[6]В.2.'!$C27</f>
        <v>0</v>
      </c>
      <c r="F24" s="121">
        <f>'[7]В.2.'!$C27</f>
        <v>0</v>
      </c>
      <c r="G24" s="121">
        <f>'[8]В.2.'!$C27</f>
        <v>0</v>
      </c>
      <c r="H24" s="121">
        <f>'[10]В.2.'!$C27</f>
        <v>0</v>
      </c>
      <c r="I24" s="121">
        <f>'[13]В.2.'!$C27</f>
        <v>0</v>
      </c>
      <c r="J24" s="121">
        <f>'[9]В.2.'!$C27</f>
        <v>0</v>
      </c>
      <c r="K24" s="121">
        <f>'[12]В.2.'!$C27</f>
        <v>0</v>
      </c>
      <c r="L24" s="121">
        <f>'[15]В.2.'!$C27</f>
        <v>0</v>
      </c>
      <c r="M24" s="121">
        <f>'[14]В.2.'!$C27</f>
        <v>0</v>
      </c>
      <c r="N24" s="121">
        <f>'[16]В.2.'!$C27</f>
        <v>0</v>
      </c>
      <c r="O24" s="121">
        <f>'[17]В.2.'!$C27</f>
        <v>0</v>
      </c>
      <c r="P24" s="121">
        <f>'[20]В.2.'!$C27</f>
        <v>0</v>
      </c>
      <c r="Q24" s="121">
        <f>'[18]В.2.'!$C27</f>
        <v>0</v>
      </c>
      <c r="R24" s="121">
        <f>'[19]В.2.'!$C27</f>
        <v>0</v>
      </c>
      <c r="S24" s="121">
        <f>'[21]В.2.'!$C27</f>
        <v>35</v>
      </c>
      <c r="T24" s="121">
        <f>'[11]В.2.'!$C27</f>
        <v>0</v>
      </c>
      <c r="U24" s="121">
        <f>'[22]В.2.'!$C27</f>
        <v>0</v>
      </c>
      <c r="V24" s="122">
        <f t="shared" si="0"/>
        <v>35</v>
      </c>
    </row>
    <row r="25" spans="1:22" ht="11.25">
      <c r="A25" s="83" t="s">
        <v>26</v>
      </c>
      <c r="B25" s="81" t="s">
        <v>45</v>
      </c>
      <c r="C25" s="121">
        <f>'[4]В.2.'!$C28</f>
        <v>0</v>
      </c>
      <c r="D25" s="121">
        <f>'[5]В.2.'!$C28</f>
        <v>0</v>
      </c>
      <c r="E25" s="121">
        <f>'[6]В.2.'!$C28</f>
        <v>0</v>
      </c>
      <c r="F25" s="121">
        <f>'[7]В.2.'!$C28</f>
        <v>0</v>
      </c>
      <c r="G25" s="121">
        <f>'[8]В.2.'!$C28</f>
        <v>0</v>
      </c>
      <c r="H25" s="121">
        <f>'[10]В.2.'!$C28</f>
        <v>0</v>
      </c>
      <c r="I25" s="121">
        <f>'[13]В.2.'!$C28</f>
        <v>0</v>
      </c>
      <c r="J25" s="121">
        <f>'[9]В.2.'!$C28</f>
        <v>0</v>
      </c>
      <c r="K25" s="121">
        <f>'[12]В.2.'!$C28</f>
        <v>0</v>
      </c>
      <c r="L25" s="121">
        <f>'[15]В.2.'!$C28</f>
        <v>0</v>
      </c>
      <c r="M25" s="121">
        <f>'[14]В.2.'!$C28</f>
        <v>0</v>
      </c>
      <c r="N25" s="121">
        <f>'[16]В.2.'!$C28</f>
        <v>0</v>
      </c>
      <c r="O25" s="121">
        <f>'[17]В.2.'!$C28</f>
        <v>0</v>
      </c>
      <c r="P25" s="121">
        <f>'[20]В.2.'!$C28</f>
        <v>0</v>
      </c>
      <c r="Q25" s="121">
        <f>'[18]В.2.'!$C28</f>
        <v>0</v>
      </c>
      <c r="R25" s="121">
        <f>'[19]В.2.'!$C28</f>
        <v>0</v>
      </c>
      <c r="S25" s="121">
        <f>'[21]В.2.'!$C28</f>
        <v>0</v>
      </c>
      <c r="T25" s="121">
        <f>'[11]В.2.'!$C28</f>
        <v>0</v>
      </c>
      <c r="U25" s="121">
        <f>'[22]В.2.'!$C28</f>
        <v>0</v>
      </c>
      <c r="V25" s="122">
        <f t="shared" si="0"/>
        <v>0</v>
      </c>
    </row>
    <row r="26" spans="1:22" s="71" customFormat="1" ht="10.5">
      <c r="A26" s="101"/>
      <c r="B26" s="86" t="s">
        <v>112</v>
      </c>
      <c r="C26" s="123">
        <f>'[4]В.2.'!$C29</f>
        <v>0</v>
      </c>
      <c r="D26" s="123">
        <f>'[5]В.2.'!$C29</f>
        <v>0</v>
      </c>
      <c r="E26" s="123">
        <f>'[6]В.2.'!$C29</f>
        <v>0</v>
      </c>
      <c r="F26" s="123">
        <f>'[7]В.2.'!$C29</f>
        <v>0</v>
      </c>
      <c r="G26" s="123">
        <f>'[8]В.2.'!$C29</f>
        <v>0</v>
      </c>
      <c r="H26" s="123">
        <f>'[10]В.2.'!$C29</f>
        <v>0</v>
      </c>
      <c r="I26" s="123">
        <f>'[13]В.2.'!$C29</f>
        <v>0</v>
      </c>
      <c r="J26" s="123">
        <f>'[9]В.2.'!$C29</f>
        <v>-3099</v>
      </c>
      <c r="K26" s="123">
        <f>'[12]В.2.'!$C29</f>
        <v>0</v>
      </c>
      <c r="L26" s="123">
        <f>'[15]В.2.'!$C29</f>
        <v>0</v>
      </c>
      <c r="M26" s="123">
        <f>'[14]В.2.'!$C29</f>
        <v>0</v>
      </c>
      <c r="N26" s="123">
        <f>'[16]В.2.'!$C29</f>
        <v>0</v>
      </c>
      <c r="O26" s="123">
        <f>'[17]В.2.'!$C29</f>
        <v>0</v>
      </c>
      <c r="P26" s="123">
        <f>'[20]В.2.'!$C29</f>
        <v>0</v>
      </c>
      <c r="Q26" s="123">
        <f>'[18]В.2.'!$C29</f>
        <v>0</v>
      </c>
      <c r="R26" s="123">
        <f>'[19]В.2.'!$C29</f>
        <v>0</v>
      </c>
      <c r="S26" s="123">
        <f>'[21]В.2.'!$C29</f>
        <v>35</v>
      </c>
      <c r="T26" s="123">
        <f>'[11]В.2.'!$C29</f>
        <v>0</v>
      </c>
      <c r="U26" s="123">
        <f>'[22]В.2.'!$C29</f>
        <v>0</v>
      </c>
      <c r="V26" s="122">
        <f t="shared" si="0"/>
        <v>-3064</v>
      </c>
    </row>
    <row r="27" spans="1:22" ht="11.25">
      <c r="A27" s="80" t="s">
        <v>46</v>
      </c>
      <c r="B27" s="81" t="s">
        <v>47</v>
      </c>
      <c r="C27" s="121">
        <f>'[4]В.2.'!$C30</f>
        <v>0</v>
      </c>
      <c r="D27" s="121">
        <f>'[5]В.2.'!$C30</f>
        <v>0</v>
      </c>
      <c r="E27" s="121">
        <f>'[6]В.2.'!$C30</f>
        <v>0</v>
      </c>
      <c r="F27" s="121">
        <f>'[7]В.2.'!$C30</f>
        <v>0</v>
      </c>
      <c r="G27" s="121">
        <f>'[8]В.2.'!$C30</f>
        <v>-1223</v>
      </c>
      <c r="H27" s="121">
        <f>'[10]В.2.'!$C30</f>
        <v>0</v>
      </c>
      <c r="I27" s="121">
        <f>'[13]В.2.'!$C30</f>
        <v>0</v>
      </c>
      <c r="J27" s="121">
        <f>'[9]В.2.'!$C30</f>
        <v>0</v>
      </c>
      <c r="K27" s="121">
        <f>'[12]В.2.'!$C30</f>
        <v>0</v>
      </c>
      <c r="L27" s="121">
        <f>'[15]В.2.'!$C30</f>
        <v>0</v>
      </c>
      <c r="M27" s="121">
        <f>'[14]В.2.'!$C30</f>
        <v>0</v>
      </c>
      <c r="N27" s="121">
        <f>'[16]В.2.'!$C30</f>
        <v>0</v>
      </c>
      <c r="O27" s="121">
        <f>'[17]В.2.'!$C30</f>
        <v>0</v>
      </c>
      <c r="P27" s="121">
        <f>'[20]В.2.'!$C30</f>
        <v>0</v>
      </c>
      <c r="Q27" s="121">
        <f>'[18]В.2.'!$C30</f>
        <v>0</v>
      </c>
      <c r="R27" s="121">
        <f>'[19]В.2.'!$C30</f>
        <v>0</v>
      </c>
      <c r="S27" s="121">
        <f>'[21]В.2.'!$C30</f>
        <v>0</v>
      </c>
      <c r="T27" s="121">
        <f>'[11]В.2.'!$C30</f>
        <v>0</v>
      </c>
      <c r="U27" s="121">
        <f>'[22]В.2.'!$C30</f>
        <v>0</v>
      </c>
      <c r="V27" s="122">
        <f t="shared" si="0"/>
        <v>-1223</v>
      </c>
    </row>
    <row r="28" spans="1:22" ht="14.25" customHeight="1">
      <c r="A28" s="80" t="s">
        <v>48</v>
      </c>
      <c r="B28" s="81" t="s">
        <v>49</v>
      </c>
      <c r="C28" s="121">
        <f>'[4]В.2.'!$C31</f>
        <v>0</v>
      </c>
      <c r="D28" s="121">
        <f>'[5]В.2.'!$C31</f>
        <v>0</v>
      </c>
      <c r="E28" s="121">
        <f>'[6]В.2.'!$C31</f>
        <v>0</v>
      </c>
      <c r="F28" s="121">
        <f>'[7]В.2.'!$C31</f>
        <v>0</v>
      </c>
      <c r="G28" s="121">
        <f>'[8]В.2.'!$C31</f>
        <v>0</v>
      </c>
      <c r="H28" s="121">
        <f>'[10]В.2.'!$C31</f>
        <v>0</v>
      </c>
      <c r="I28" s="121">
        <f>'[13]В.2.'!$C31</f>
        <v>0</v>
      </c>
      <c r="J28" s="121">
        <f>'[9]В.2.'!$C31</f>
        <v>0</v>
      </c>
      <c r="K28" s="121">
        <f>'[12]В.2.'!$C31</f>
        <v>0</v>
      </c>
      <c r="L28" s="121">
        <f>'[15]В.2.'!$C31</f>
        <v>0</v>
      </c>
      <c r="M28" s="121">
        <f>'[14]В.2.'!$C31</f>
        <v>0</v>
      </c>
      <c r="N28" s="121">
        <f>'[16]В.2.'!$C31</f>
        <v>0</v>
      </c>
      <c r="O28" s="121">
        <f>'[17]В.2.'!$C31</f>
        <v>0</v>
      </c>
      <c r="P28" s="121">
        <f>'[20]В.2.'!$C31</f>
        <v>0</v>
      </c>
      <c r="Q28" s="121">
        <f>'[18]В.2.'!$C31</f>
        <v>0</v>
      </c>
      <c r="R28" s="121">
        <f>'[19]В.2.'!$C31</f>
        <v>0</v>
      </c>
      <c r="S28" s="121">
        <f>'[21]В.2.'!$C31</f>
        <v>0</v>
      </c>
      <c r="T28" s="121">
        <f>'[11]В.2.'!$C31</f>
        <v>0</v>
      </c>
      <c r="U28" s="121">
        <f>'[22]В.2.'!$C31</f>
        <v>0</v>
      </c>
      <c r="V28" s="122">
        <f t="shared" si="0"/>
        <v>0</v>
      </c>
    </row>
    <row r="29" spans="1:22" ht="11.25">
      <c r="A29" s="83" t="s">
        <v>25</v>
      </c>
      <c r="B29" s="81" t="s">
        <v>50</v>
      </c>
      <c r="C29" s="121">
        <f>'[4]В.2.'!$C32</f>
        <v>-11770</v>
      </c>
      <c r="D29" s="121">
        <f>'[5]В.2.'!$C32</f>
        <v>-7264.98451</v>
      </c>
      <c r="E29" s="121">
        <f>'[6]В.2.'!$C32</f>
        <v>-7492</v>
      </c>
      <c r="F29" s="121">
        <f>'[7]В.2.'!$C32</f>
        <v>-7584</v>
      </c>
      <c r="G29" s="121">
        <f>'[8]В.2.'!$C32</f>
        <v>-3698</v>
      </c>
      <c r="H29" s="121">
        <f>'[10]В.2.'!$C32</f>
        <v>-6822</v>
      </c>
      <c r="I29" s="121">
        <f>'[13]В.2.'!$C32</f>
        <v>-1002</v>
      </c>
      <c r="J29" s="121">
        <f>'[9]В.2.'!$C32</f>
        <v>-3242</v>
      </c>
      <c r="K29" s="121">
        <f>'[12]В.2.'!$C32</f>
        <v>-1313</v>
      </c>
      <c r="L29" s="121">
        <f>'[15]В.2.'!$C32</f>
        <v>-1667</v>
      </c>
      <c r="M29" s="121">
        <f>'[14]В.2.'!$C32</f>
        <v>-610</v>
      </c>
      <c r="N29" s="121">
        <f>'[16]В.2.'!$C32</f>
        <v>-282</v>
      </c>
      <c r="O29" s="121">
        <f>'[17]В.2.'!$C32</f>
        <v>-546</v>
      </c>
      <c r="P29" s="121">
        <f>'[20]В.2.'!$C32</f>
        <v>-540</v>
      </c>
      <c r="Q29" s="121">
        <f>'[18]В.2.'!$C32</f>
        <v>-140</v>
      </c>
      <c r="R29" s="121">
        <f>'[19]В.2.'!$C32</f>
        <v>-356</v>
      </c>
      <c r="S29" s="121">
        <f>'[21]В.2.'!$C32</f>
        <v>-44</v>
      </c>
      <c r="T29" s="121">
        <f>'[11]В.2.'!$C32</f>
        <v>-84</v>
      </c>
      <c r="U29" s="121">
        <f>'[22]В.2.'!$C32</f>
        <v>-111.54091</v>
      </c>
      <c r="V29" s="122">
        <f t="shared" si="0"/>
        <v>-54568.525420000005</v>
      </c>
    </row>
    <row r="30" spans="1:22" ht="11.25">
      <c r="A30" s="83" t="s">
        <v>26</v>
      </c>
      <c r="B30" s="81" t="s">
        <v>51</v>
      </c>
      <c r="C30" s="121">
        <f>'[4]В.2.'!$C33</f>
        <v>0</v>
      </c>
      <c r="D30" s="121">
        <f>'[5]В.2.'!$C33</f>
        <v>1223.479</v>
      </c>
      <c r="E30" s="121">
        <f>'[6]В.2.'!$C33</f>
        <v>0</v>
      </c>
      <c r="F30" s="121">
        <f>'[7]В.2.'!$C33</f>
        <v>0</v>
      </c>
      <c r="G30" s="121">
        <f>'[8]В.2.'!$C33</f>
        <v>0</v>
      </c>
      <c r="H30" s="121">
        <f>'[10]В.2.'!$C33</f>
        <v>0</v>
      </c>
      <c r="I30" s="121">
        <f>'[13]В.2.'!$C33</f>
        <v>219</v>
      </c>
      <c r="J30" s="121">
        <f>'[9]В.2.'!$C33</f>
        <v>0</v>
      </c>
      <c r="K30" s="121">
        <f>'[12]В.2.'!$C33</f>
        <v>0</v>
      </c>
      <c r="L30" s="121">
        <f>'[15]В.2.'!$C33</f>
        <v>0</v>
      </c>
      <c r="M30" s="121">
        <f>'[14]В.2.'!$C33</f>
        <v>0</v>
      </c>
      <c r="N30" s="121">
        <f>'[16]В.2.'!$C33</f>
        <v>-259</v>
      </c>
      <c r="O30" s="121">
        <f>'[17]В.2.'!$C33</f>
        <v>0</v>
      </c>
      <c r="P30" s="121">
        <f>'[20]В.2.'!$C33</f>
        <v>0</v>
      </c>
      <c r="Q30" s="121">
        <f>'[18]В.2.'!$C33</f>
        <v>0</v>
      </c>
      <c r="R30" s="121">
        <f>'[19]В.2.'!$C33</f>
        <v>-5</v>
      </c>
      <c r="S30" s="121">
        <f>'[21]В.2.'!$C33</f>
        <v>0</v>
      </c>
      <c r="T30" s="121">
        <f>'[11]В.2.'!$C33</f>
        <v>0</v>
      </c>
      <c r="U30" s="121">
        <f>'[22]В.2.'!$C33</f>
        <v>0</v>
      </c>
      <c r="V30" s="122">
        <f t="shared" si="0"/>
        <v>1178.479</v>
      </c>
    </row>
    <row r="31" spans="1:22" ht="11.25">
      <c r="A31" s="83" t="s">
        <v>28</v>
      </c>
      <c r="B31" s="81" t="s">
        <v>52</v>
      </c>
      <c r="C31" s="121">
        <f>'[4]В.2.'!$C34</f>
        <v>-6696</v>
      </c>
      <c r="D31" s="121">
        <f>'[5]В.2.'!$C34</f>
        <v>-3589.01262</v>
      </c>
      <c r="E31" s="121">
        <f>'[6]В.2.'!$C34</f>
        <v>-2809</v>
      </c>
      <c r="F31" s="121">
        <f>'[7]В.2.'!$C34</f>
        <v>-3556</v>
      </c>
      <c r="G31" s="121">
        <f>'[8]В.2.'!$C34</f>
        <v>-2789</v>
      </c>
      <c r="H31" s="121">
        <f>'[10]В.2.'!$C34</f>
        <v>-1272</v>
      </c>
      <c r="I31" s="121">
        <f>'[13]В.2.'!$C34</f>
        <v>-1537</v>
      </c>
      <c r="J31" s="121">
        <f>'[9]В.2.'!$C34</f>
        <v>-2910</v>
      </c>
      <c r="K31" s="121">
        <f>'[12]В.2.'!$C34</f>
        <v>-3037</v>
      </c>
      <c r="L31" s="121">
        <f>'[15]В.2.'!$C34</f>
        <v>-1433</v>
      </c>
      <c r="M31" s="121">
        <f>'[14]В.2.'!$C34</f>
        <v>-1409</v>
      </c>
      <c r="N31" s="121">
        <f>'[16]В.2.'!$C34</f>
        <v>-294</v>
      </c>
      <c r="O31" s="121">
        <f>'[17]В.2.'!$C34</f>
        <v>-600</v>
      </c>
      <c r="P31" s="121">
        <f>'[20]В.2.'!$C34</f>
        <v>-266</v>
      </c>
      <c r="Q31" s="121">
        <f>'[18]В.2.'!$C34</f>
        <v>-316</v>
      </c>
      <c r="R31" s="121">
        <f>'[19]В.2.'!$C34</f>
        <v>-297</v>
      </c>
      <c r="S31" s="121">
        <f>'[21]В.2.'!$C34</f>
        <v>-116</v>
      </c>
      <c r="T31" s="121">
        <f>'[11]В.2.'!$C34</f>
        <v>-1178</v>
      </c>
      <c r="U31" s="121">
        <f>'[22]В.2.'!$C34</f>
        <v>-352.70736</v>
      </c>
      <c r="V31" s="122">
        <f t="shared" si="0"/>
        <v>-34456.71998</v>
      </c>
    </row>
    <row r="32" spans="1:22" ht="11.25">
      <c r="A32" s="83" t="s">
        <v>31</v>
      </c>
      <c r="B32" s="81" t="s">
        <v>53</v>
      </c>
      <c r="C32" s="121">
        <f>'[4]В.2.'!$C35</f>
        <v>598</v>
      </c>
      <c r="D32" s="121">
        <f>'[5]В.2.'!$C35</f>
        <v>566.5874399999999</v>
      </c>
      <c r="E32" s="121">
        <f>'[6]В.2.'!$C35</f>
        <v>0</v>
      </c>
      <c r="F32" s="121">
        <f>'[7]В.2.'!$C35</f>
        <v>0</v>
      </c>
      <c r="G32" s="121">
        <f>'[8]В.2.'!$C35</f>
        <v>217</v>
      </c>
      <c r="H32" s="121">
        <f>'[10]В.2.'!$C35</f>
        <v>1743</v>
      </c>
      <c r="I32" s="121">
        <f>'[13]В.2.'!$C35</f>
        <v>515</v>
      </c>
      <c r="J32" s="121">
        <f>'[9]В.2.'!$C35</f>
        <v>151</v>
      </c>
      <c r="K32" s="121">
        <f>'[12]В.2.'!$C35</f>
        <v>755</v>
      </c>
      <c r="L32" s="121">
        <f>'[15]В.2.'!$C35</f>
        <v>319</v>
      </c>
      <c r="M32" s="121">
        <f>'[14]В.2.'!$C35</f>
        <v>0</v>
      </c>
      <c r="N32" s="121">
        <f>'[16]В.2.'!$C35</f>
        <v>872</v>
      </c>
      <c r="O32" s="121">
        <f>'[17]В.2.'!$C35</f>
        <v>0</v>
      </c>
      <c r="P32" s="121">
        <f>'[20]В.2.'!$C35</f>
        <v>231</v>
      </c>
      <c r="Q32" s="121">
        <f>'[18]В.2.'!$C35</f>
        <v>281</v>
      </c>
      <c r="R32" s="121">
        <f>'[19]В.2.'!$C35</f>
        <v>1</v>
      </c>
      <c r="S32" s="121">
        <f>'[21]В.2.'!$C35</f>
        <v>39</v>
      </c>
      <c r="T32" s="121">
        <f>'[11]В.2.'!$C35</f>
        <v>0</v>
      </c>
      <c r="U32" s="121">
        <f>'[22]В.2.'!$C35</f>
        <v>0</v>
      </c>
      <c r="V32" s="122">
        <f t="shared" si="0"/>
        <v>6288.587439999999</v>
      </c>
    </row>
    <row r="33" spans="1:22" s="71" customFormat="1" ht="10.5">
      <c r="A33" s="102"/>
      <c r="B33" s="86" t="s">
        <v>108</v>
      </c>
      <c r="C33" s="123">
        <f>'[4]В.2.'!$C36</f>
        <v>-17868</v>
      </c>
      <c r="D33" s="123">
        <f>'[5]В.2.'!$C36</f>
        <v>-9063.930690000001</v>
      </c>
      <c r="E33" s="123">
        <f>'[6]В.2.'!$C36</f>
        <v>-10301</v>
      </c>
      <c r="F33" s="123">
        <f>'[7]В.2.'!$C36</f>
        <v>-11140</v>
      </c>
      <c r="G33" s="123">
        <f>'[8]В.2.'!$C36</f>
        <v>-6270</v>
      </c>
      <c r="H33" s="123">
        <f>'[10]В.2.'!$C36</f>
        <v>-6351</v>
      </c>
      <c r="I33" s="123">
        <f>'[13]В.2.'!$C36</f>
        <v>-1805</v>
      </c>
      <c r="J33" s="123">
        <f>'[9]В.2.'!$C36</f>
        <v>-6001</v>
      </c>
      <c r="K33" s="123">
        <f>'[12]В.2.'!$C36</f>
        <v>-3595</v>
      </c>
      <c r="L33" s="123">
        <f>'[15]В.2.'!$C36</f>
        <v>-2781</v>
      </c>
      <c r="M33" s="123">
        <f>'[14]В.2.'!$C36</f>
        <v>-2019</v>
      </c>
      <c r="N33" s="123">
        <f>'[16]В.2.'!$C36</f>
        <v>37</v>
      </c>
      <c r="O33" s="123">
        <f>'[17]В.2.'!$C36</f>
        <v>-1146</v>
      </c>
      <c r="P33" s="123">
        <f>'[20]В.2.'!$C36</f>
        <v>-575</v>
      </c>
      <c r="Q33" s="123">
        <f>'[18]В.2.'!$C36</f>
        <v>-175</v>
      </c>
      <c r="R33" s="123">
        <f>'[19]В.2.'!$C36</f>
        <v>-657</v>
      </c>
      <c r="S33" s="123">
        <f>'[21]В.2.'!$C36</f>
        <v>-121</v>
      </c>
      <c r="T33" s="123">
        <f>'[11]В.2.'!$C36</f>
        <v>-1262</v>
      </c>
      <c r="U33" s="123">
        <f>'[22]В.2.'!$C36</f>
        <v>-464.24827</v>
      </c>
      <c r="V33" s="122">
        <f t="shared" si="0"/>
        <v>-81558.17896</v>
      </c>
    </row>
    <row r="34" spans="1:22" ht="11.25">
      <c r="A34" s="80" t="s">
        <v>54</v>
      </c>
      <c r="B34" s="81" t="s">
        <v>55</v>
      </c>
      <c r="C34" s="121">
        <f>'[4]В.2.'!$C37</f>
        <v>-2813</v>
      </c>
      <c r="D34" s="121">
        <f>'[5]В.2.'!$C37</f>
        <v>-484.46173999999996</v>
      </c>
      <c r="E34" s="121">
        <f>'[6]В.2.'!$C37</f>
        <v>-287</v>
      </c>
      <c r="F34" s="121">
        <f>'[7]В.2.'!$C37</f>
        <v>-361</v>
      </c>
      <c r="G34" s="121">
        <f>'[8]В.2.'!$C37</f>
        <v>-367</v>
      </c>
      <c r="H34" s="121">
        <f>'[10]В.2.'!$C37</f>
        <v>-242</v>
      </c>
      <c r="I34" s="121">
        <f>'[13]В.2.'!$C37</f>
        <v>-350</v>
      </c>
      <c r="J34" s="121">
        <f>'[9]В.2.'!$C37</f>
        <v>-336</v>
      </c>
      <c r="K34" s="121">
        <f>'[12]В.2.'!$C37</f>
        <v>-1244</v>
      </c>
      <c r="L34" s="121">
        <f>'[15]В.2.'!$C37</f>
        <v>-35</v>
      </c>
      <c r="M34" s="121">
        <f>'[14]В.2.'!$C37</f>
        <v>-135</v>
      </c>
      <c r="N34" s="121">
        <f>'[16]В.2.'!$C37</f>
        <v>0</v>
      </c>
      <c r="O34" s="121">
        <f>'[17]В.2.'!$C37</f>
        <v>14</v>
      </c>
      <c r="P34" s="121">
        <f>'[20]В.2.'!$C37</f>
        <v>0</v>
      </c>
      <c r="Q34" s="121">
        <f>'[18]В.2.'!$C37</f>
        <v>-20</v>
      </c>
      <c r="R34" s="121">
        <f>'[19]В.2.'!$C37</f>
        <v>0</v>
      </c>
      <c r="S34" s="121">
        <f>'[21]В.2.'!$C37</f>
        <v>-10</v>
      </c>
      <c r="T34" s="121">
        <f>'[11]В.2.'!$C37</f>
        <v>-12</v>
      </c>
      <c r="U34" s="121">
        <f>'[22]В.2.'!$C37</f>
        <v>0</v>
      </c>
      <c r="V34" s="122">
        <f t="shared" si="0"/>
        <v>-6682.46174</v>
      </c>
    </row>
    <row r="35" spans="1:22" ht="11.25">
      <c r="A35" s="80" t="s">
        <v>56</v>
      </c>
      <c r="B35" s="81" t="s">
        <v>58</v>
      </c>
      <c r="C35" s="121">
        <f>'[4]В.2.'!$C38</f>
        <v>0</v>
      </c>
      <c r="D35" s="121">
        <f>'[5]В.2.'!$C38</f>
        <v>0</v>
      </c>
      <c r="E35" s="121">
        <f>'[6]В.2.'!$C38</f>
        <v>0</v>
      </c>
      <c r="F35" s="121">
        <f>'[7]В.2.'!$C38</f>
        <v>0</v>
      </c>
      <c r="G35" s="121">
        <f>'[8]В.2.'!$C38</f>
        <v>0</v>
      </c>
      <c r="H35" s="121">
        <f>'[10]В.2.'!$C38</f>
        <v>0</v>
      </c>
      <c r="I35" s="121">
        <f>'[13]В.2.'!$C38</f>
        <v>0</v>
      </c>
      <c r="J35" s="121">
        <f>'[9]В.2.'!$C38</f>
        <v>0</v>
      </c>
      <c r="K35" s="121">
        <f>'[12]В.2.'!$C38</f>
        <v>0</v>
      </c>
      <c r="L35" s="121">
        <f>'[15]В.2.'!$C38</f>
        <v>0</v>
      </c>
      <c r="M35" s="121">
        <f>'[14]В.2.'!$C38</f>
        <v>0</v>
      </c>
      <c r="N35" s="121">
        <f>'[16]В.2.'!$C38</f>
        <v>0</v>
      </c>
      <c r="O35" s="121">
        <f>'[17]В.2.'!$C38</f>
        <v>0</v>
      </c>
      <c r="P35" s="121">
        <f>'[20]В.2.'!$C38</f>
        <v>0</v>
      </c>
      <c r="Q35" s="121">
        <f>'[18]В.2.'!$C38</f>
        <v>0</v>
      </c>
      <c r="R35" s="121">
        <f>'[19]В.2.'!$C38</f>
        <v>0</v>
      </c>
      <c r="S35" s="121">
        <f>'[21]В.2.'!$C38</f>
        <v>0</v>
      </c>
      <c r="T35" s="121">
        <f>'[11]В.2.'!$C38</f>
        <v>0</v>
      </c>
      <c r="U35" s="121">
        <f>'[22]В.2.'!$C38</f>
        <v>0</v>
      </c>
      <c r="V35" s="122">
        <f t="shared" si="0"/>
        <v>0</v>
      </c>
    </row>
    <row r="36" spans="1:22" ht="11.25">
      <c r="A36" s="80" t="s">
        <v>57</v>
      </c>
      <c r="B36" s="81" t="s">
        <v>109</v>
      </c>
      <c r="C36" s="121">
        <f>'[4]В.2.'!$C39</f>
        <v>341</v>
      </c>
      <c r="D36" s="121">
        <f>'[5]В.2.'!$C39</f>
        <v>574.9181199999957</v>
      </c>
      <c r="E36" s="121">
        <f>'[6]В.2.'!$C39</f>
        <v>6651</v>
      </c>
      <c r="F36" s="121">
        <f>'[7]В.2.'!$C39</f>
        <v>1997</v>
      </c>
      <c r="G36" s="121">
        <f>'[8]В.2.'!$C39</f>
        <v>5294</v>
      </c>
      <c r="H36" s="121">
        <f>'[10]В.2.'!$C39</f>
        <v>306</v>
      </c>
      <c r="I36" s="121">
        <f>'[13]В.2.'!$C39</f>
        <v>520</v>
      </c>
      <c r="J36" s="121">
        <f>'[9]В.2.'!$C39</f>
        <v>2418</v>
      </c>
      <c r="K36" s="121">
        <f>'[12]В.2.'!$C39</f>
        <v>221</v>
      </c>
      <c r="L36" s="121">
        <f>'[15]В.2.'!$C39</f>
        <v>181</v>
      </c>
      <c r="M36" s="121">
        <f>'[14]В.2.'!$C39</f>
        <v>24</v>
      </c>
      <c r="N36" s="121">
        <f>'[16]В.2.'!$C39</f>
        <v>712</v>
      </c>
      <c r="O36" s="121">
        <f>'[17]В.2.'!$C39</f>
        <v>217</v>
      </c>
      <c r="P36" s="121">
        <f>'[20]В.2.'!$C39</f>
        <v>-204</v>
      </c>
      <c r="Q36" s="121">
        <f>'[18]В.2.'!$C39</f>
        <v>-1</v>
      </c>
      <c r="R36" s="121">
        <f>'[19]В.2.'!$C39</f>
        <v>180</v>
      </c>
      <c r="S36" s="121">
        <f>'[21]В.2.'!$C39</f>
        <v>284</v>
      </c>
      <c r="T36" s="121">
        <f>'[11]В.2.'!$C39</f>
        <v>3003</v>
      </c>
      <c r="U36" s="121">
        <f>'[22]В.2.'!$C39</f>
        <v>-206.90832999999998</v>
      </c>
      <c r="V36" s="122">
        <f t="shared" si="0"/>
        <v>22512.009789999996</v>
      </c>
    </row>
    <row r="37" spans="1:22" ht="12.75">
      <c r="A37" s="77" t="s">
        <v>72</v>
      </c>
      <c r="B37" s="78" t="s">
        <v>73</v>
      </c>
      <c r="C37" s="121">
        <f>'[4]В.2.'!$C93</f>
        <v>0</v>
      </c>
      <c r="D37" s="121">
        <f>'[5]В.2.'!$C93</f>
        <v>0</v>
      </c>
      <c r="E37" s="121">
        <f>'[6]В.2.'!$C93</f>
        <v>0</v>
      </c>
      <c r="F37" s="121">
        <f>'[7]В.2.'!$C93</f>
        <v>0</v>
      </c>
      <c r="G37" s="121">
        <f>'[8]В.2.'!$C93</f>
        <v>0</v>
      </c>
      <c r="H37" s="121">
        <f>'[10]В.2.'!$C93</f>
        <v>0</v>
      </c>
      <c r="I37" s="121">
        <f>'[13]В.2.'!$C93</f>
        <v>0</v>
      </c>
      <c r="J37" s="121">
        <f>'[9]В.2.'!$C93</f>
        <v>0</v>
      </c>
      <c r="K37" s="121">
        <f>'[12]В.2.'!$C93</f>
        <v>0</v>
      </c>
      <c r="L37" s="121">
        <f>'[15]В.2.'!$C93</f>
        <v>0</v>
      </c>
      <c r="M37" s="121">
        <f>'[14]В.2.'!$C93</f>
        <v>0</v>
      </c>
      <c r="N37" s="121">
        <f>'[16]В.2.'!$C93</f>
        <v>0</v>
      </c>
      <c r="O37" s="121">
        <f>'[17]В.2.'!$C93</f>
        <v>0</v>
      </c>
      <c r="P37" s="121">
        <f>'[20]В.2.'!$C93</f>
        <v>0</v>
      </c>
      <c r="Q37" s="121">
        <f>'[18]В.2.'!$C93</f>
        <v>0</v>
      </c>
      <c r="R37" s="121">
        <f>'[19]В.2.'!$C93</f>
        <v>0</v>
      </c>
      <c r="S37" s="121">
        <f>'[21]В.2.'!$C93</f>
        <v>0</v>
      </c>
      <c r="T37" s="121">
        <f>'[11]В.2.'!$C93</f>
        <v>0</v>
      </c>
      <c r="U37" s="121">
        <f>'[22]В.2.'!$C93</f>
        <v>0</v>
      </c>
      <c r="V37" s="122">
        <f aca="true" t="shared" si="1" ref="V37:V49">SUM(C37:U37)</f>
        <v>0</v>
      </c>
    </row>
    <row r="38" spans="1:22" ht="11.25">
      <c r="A38" s="80" t="s">
        <v>24</v>
      </c>
      <c r="B38" s="81" t="s">
        <v>157</v>
      </c>
      <c r="C38" s="121">
        <f>'[4]В.2.'!$C94</f>
        <v>341</v>
      </c>
      <c r="D38" s="121">
        <f>'[5]В.2.'!$C94</f>
        <v>574.9181199999957</v>
      </c>
      <c r="E38" s="121">
        <f>'[6]В.2.'!$C94</f>
        <v>6651</v>
      </c>
      <c r="F38" s="121">
        <f>'[7]В.2.'!$C94</f>
        <v>1997</v>
      </c>
      <c r="G38" s="121">
        <f>'[8]В.2.'!$C94</f>
        <v>5294</v>
      </c>
      <c r="H38" s="121">
        <f>'[10]В.2.'!$C94</f>
        <v>306</v>
      </c>
      <c r="I38" s="121">
        <f>'[13]В.2.'!$C94</f>
        <v>520</v>
      </c>
      <c r="J38" s="121">
        <f>'[9]В.2.'!$C94</f>
        <v>2418</v>
      </c>
      <c r="K38" s="121">
        <f>'[12]В.2.'!$C94</f>
        <v>221</v>
      </c>
      <c r="L38" s="121">
        <f>'[15]В.2.'!$C94</f>
        <v>181</v>
      </c>
      <c r="M38" s="121">
        <f>'[14]В.2.'!$C94</f>
        <v>24</v>
      </c>
      <c r="N38" s="121">
        <f>'[16]В.2.'!$C94</f>
        <v>712</v>
      </c>
      <c r="O38" s="121">
        <f>'[17]В.2.'!$C94</f>
        <v>217</v>
      </c>
      <c r="P38" s="121">
        <f>'[20]В.2.'!$C94</f>
        <v>-204</v>
      </c>
      <c r="Q38" s="121">
        <f>'[18]В.2.'!$C94</f>
        <v>-1</v>
      </c>
      <c r="R38" s="121">
        <f>'[19]В.2.'!$C94</f>
        <v>180</v>
      </c>
      <c r="S38" s="121">
        <f>'[21]В.2.'!$C94</f>
        <v>284</v>
      </c>
      <c r="T38" s="121">
        <f>'[11]В.2.'!$C94</f>
        <v>3003</v>
      </c>
      <c r="U38" s="121">
        <f>'[22]В.2.'!$C94</f>
        <v>-206.90832999999998</v>
      </c>
      <c r="V38" s="122">
        <f t="shared" si="1"/>
        <v>22512.009789999996</v>
      </c>
    </row>
    <row r="39" spans="1:22" ht="11.25">
      <c r="A39" s="80" t="s">
        <v>33</v>
      </c>
      <c r="B39" s="81" t="s">
        <v>158</v>
      </c>
      <c r="C39" s="121">
        <f>'[4]В.2.'!$C95</f>
        <v>0</v>
      </c>
      <c r="D39" s="121">
        <f>'[5]В.2.'!$C95</f>
        <v>0</v>
      </c>
      <c r="E39" s="121">
        <f>'[6]В.2.'!$C95</f>
        <v>0</v>
      </c>
      <c r="F39" s="121">
        <f>'[7]В.2.'!$C95</f>
        <v>0</v>
      </c>
      <c r="G39" s="121">
        <f>'[8]В.2.'!$C95</f>
        <v>0</v>
      </c>
      <c r="H39" s="121">
        <f>'[10]В.2.'!$C95</f>
        <v>0</v>
      </c>
      <c r="I39" s="121">
        <f>'[13]В.2.'!$C95</f>
        <v>0</v>
      </c>
      <c r="J39" s="121">
        <f>'[9]В.2.'!$C95</f>
        <v>0</v>
      </c>
      <c r="K39" s="121">
        <f>'[12]В.2.'!$C95</f>
        <v>0</v>
      </c>
      <c r="L39" s="121">
        <f>'[15]В.2.'!$C95</f>
        <v>0</v>
      </c>
      <c r="M39" s="121">
        <f>'[14]В.2.'!$C95</f>
        <v>0</v>
      </c>
      <c r="N39" s="121">
        <f>'[16]В.2.'!$C95</f>
        <v>0</v>
      </c>
      <c r="O39" s="121">
        <f>'[17]В.2.'!$C95</f>
        <v>0</v>
      </c>
      <c r="P39" s="121">
        <f>'[20]В.2.'!$C95</f>
        <v>0</v>
      </c>
      <c r="Q39" s="121">
        <f>'[18]В.2.'!$C95</f>
        <v>0</v>
      </c>
      <c r="R39" s="121">
        <f>'[19]В.2.'!$C95</f>
        <v>0</v>
      </c>
      <c r="S39" s="121">
        <f>'[21]В.2.'!$C95</f>
        <v>0</v>
      </c>
      <c r="T39" s="121">
        <f>'[11]В.2.'!$C95</f>
        <v>0</v>
      </c>
      <c r="U39" s="121">
        <f>'[22]В.2.'!$C95</f>
        <v>0</v>
      </c>
      <c r="V39" s="122">
        <f t="shared" si="1"/>
        <v>0</v>
      </c>
    </row>
    <row r="40" spans="1:22" ht="11.25">
      <c r="A40" s="89" t="s">
        <v>34</v>
      </c>
      <c r="B40" s="81" t="s">
        <v>74</v>
      </c>
      <c r="C40" s="121">
        <f>'[4]В.2.'!$C96</f>
        <v>0</v>
      </c>
      <c r="D40" s="121">
        <f>'[5]В.2.'!$C96</f>
        <v>0</v>
      </c>
      <c r="E40" s="121">
        <f>'[6]В.2.'!$C96</f>
        <v>0</v>
      </c>
      <c r="F40" s="121">
        <f>'[7]В.2.'!$C96</f>
        <v>0</v>
      </c>
      <c r="G40" s="121">
        <f>'[8]В.2.'!$C96</f>
        <v>0</v>
      </c>
      <c r="H40" s="121">
        <f>'[10]В.2.'!$C96</f>
        <v>0</v>
      </c>
      <c r="I40" s="121">
        <f>'[13]В.2.'!$C96</f>
        <v>0</v>
      </c>
      <c r="J40" s="121">
        <f>'[9]В.2.'!$C96</f>
        <v>0</v>
      </c>
      <c r="K40" s="121">
        <f>'[12]В.2.'!$C96</f>
        <v>0</v>
      </c>
      <c r="L40" s="121">
        <f>'[15]В.2.'!$C96</f>
        <v>0</v>
      </c>
      <c r="M40" s="121">
        <f>'[14]В.2.'!$C96</f>
        <v>0</v>
      </c>
      <c r="N40" s="121">
        <f>'[16]В.2.'!$C96</f>
        <v>0</v>
      </c>
      <c r="O40" s="121">
        <f>'[17]В.2.'!$C96</f>
        <v>0</v>
      </c>
      <c r="P40" s="121">
        <f>'[20]В.2.'!$C96</f>
        <v>0</v>
      </c>
      <c r="Q40" s="121">
        <f>'[18]В.2.'!$C96</f>
        <v>0</v>
      </c>
      <c r="R40" s="121">
        <f>'[19]В.2.'!$C96</f>
        <v>0</v>
      </c>
      <c r="S40" s="121">
        <f>'[21]В.2.'!$C96</f>
        <v>0</v>
      </c>
      <c r="T40" s="121">
        <f>'[11]В.2.'!$C96</f>
        <v>0</v>
      </c>
      <c r="U40" s="121">
        <f>'[22]В.2.'!$C96</f>
        <v>0</v>
      </c>
      <c r="V40" s="122">
        <f t="shared" si="1"/>
        <v>0</v>
      </c>
    </row>
    <row r="41" spans="1:22" ht="11.25">
      <c r="A41" s="83" t="s">
        <v>25</v>
      </c>
      <c r="B41" s="81" t="s">
        <v>150</v>
      </c>
      <c r="C41" s="121">
        <f>'[4]В.2.'!$C97</f>
        <v>0</v>
      </c>
      <c r="D41" s="121">
        <f>'[5]В.2.'!$C97</f>
        <v>0</v>
      </c>
      <c r="E41" s="121">
        <f>'[6]В.2.'!$C97</f>
        <v>0</v>
      </c>
      <c r="F41" s="121">
        <f>'[7]В.2.'!$C97</f>
        <v>0</v>
      </c>
      <c r="G41" s="121">
        <f>'[8]В.2.'!$C97</f>
        <v>0</v>
      </c>
      <c r="H41" s="121">
        <f>'[10]В.2.'!$C97</f>
        <v>0</v>
      </c>
      <c r="I41" s="121">
        <f>'[13]В.2.'!$C97</f>
        <v>0</v>
      </c>
      <c r="J41" s="121">
        <f>'[9]В.2.'!$C97</f>
        <v>0</v>
      </c>
      <c r="K41" s="121">
        <f>'[12]В.2.'!$C97</f>
        <v>0</v>
      </c>
      <c r="L41" s="121">
        <f>'[15]В.2.'!$C97</f>
        <v>0</v>
      </c>
      <c r="M41" s="121">
        <f>'[14]В.2.'!$C97</f>
        <v>0</v>
      </c>
      <c r="N41" s="121">
        <f>'[16]В.2.'!$C97</f>
        <v>0</v>
      </c>
      <c r="O41" s="121">
        <f>'[17]В.2.'!$C97</f>
        <v>0</v>
      </c>
      <c r="P41" s="121">
        <f>'[20]В.2.'!$C97</f>
        <v>0</v>
      </c>
      <c r="Q41" s="121">
        <f>'[18]В.2.'!$C97</f>
        <v>0</v>
      </c>
      <c r="R41" s="121">
        <f>'[19]В.2.'!$C97</f>
        <v>0</v>
      </c>
      <c r="S41" s="121">
        <f>'[21]В.2.'!$C97</f>
        <v>0</v>
      </c>
      <c r="T41" s="121">
        <f>'[11]В.2.'!$C97</f>
        <v>5</v>
      </c>
      <c r="U41" s="121">
        <f>'[22]В.2.'!$C97</f>
        <v>0</v>
      </c>
      <c r="V41" s="122">
        <f t="shared" si="1"/>
        <v>5</v>
      </c>
    </row>
    <row r="42" spans="1:22" ht="11.25">
      <c r="A42" s="85"/>
      <c r="B42" s="81" t="s">
        <v>151</v>
      </c>
      <c r="C42" s="121">
        <f>'[4]В.2.'!$C98</f>
        <v>0</v>
      </c>
      <c r="D42" s="121">
        <f>'[5]В.2.'!$C98</f>
        <v>0</v>
      </c>
      <c r="E42" s="121">
        <f>'[6]В.2.'!$C98</f>
        <v>0</v>
      </c>
      <c r="F42" s="121">
        <f>'[7]В.2.'!$C98</f>
        <v>0</v>
      </c>
      <c r="G42" s="121">
        <f>'[8]В.2.'!$C98</f>
        <v>0</v>
      </c>
      <c r="H42" s="121">
        <f>'[10]В.2.'!$C98</f>
        <v>0</v>
      </c>
      <c r="I42" s="121">
        <f>'[13]В.2.'!$C98</f>
        <v>0</v>
      </c>
      <c r="J42" s="121">
        <f>'[9]В.2.'!$C98</f>
        <v>0</v>
      </c>
      <c r="K42" s="121">
        <f>'[12]В.2.'!$C98</f>
        <v>0</v>
      </c>
      <c r="L42" s="121">
        <f>'[15]В.2.'!$C98</f>
        <v>0</v>
      </c>
      <c r="M42" s="121">
        <f>'[14]В.2.'!$C98</f>
        <v>0</v>
      </c>
      <c r="N42" s="121">
        <f>'[16]В.2.'!$C98</f>
        <v>0</v>
      </c>
      <c r="O42" s="121">
        <f>'[17]В.2.'!$C98</f>
        <v>0</v>
      </c>
      <c r="P42" s="121">
        <f>'[20]В.2.'!$C98</f>
        <v>0</v>
      </c>
      <c r="Q42" s="121">
        <f>'[18]В.2.'!$C98</f>
        <v>0</v>
      </c>
      <c r="R42" s="121">
        <f>'[19]В.2.'!$C98</f>
        <v>0</v>
      </c>
      <c r="S42" s="121">
        <f>'[21]В.2.'!$C98</f>
        <v>0</v>
      </c>
      <c r="T42" s="121">
        <f>'[11]В.2.'!$C98</f>
        <v>5</v>
      </c>
      <c r="U42" s="121">
        <f>'[22]В.2.'!$C98</f>
        <v>0</v>
      </c>
      <c r="V42" s="122">
        <f t="shared" si="1"/>
        <v>5</v>
      </c>
    </row>
    <row r="43" spans="1:22" ht="11.25">
      <c r="A43" s="85" t="s">
        <v>26</v>
      </c>
      <c r="B43" s="81" t="s">
        <v>60</v>
      </c>
      <c r="C43" s="121">
        <f>'[4]В.2.'!$C99</f>
        <v>0</v>
      </c>
      <c r="D43" s="121">
        <f>'[5]В.2.'!$C99</f>
        <v>0</v>
      </c>
      <c r="E43" s="121">
        <f>'[6]В.2.'!$C99</f>
        <v>0</v>
      </c>
      <c r="F43" s="121">
        <f>'[7]В.2.'!$C99</f>
        <v>0</v>
      </c>
      <c r="G43" s="121">
        <f>'[8]В.2.'!$C99</f>
        <v>0</v>
      </c>
      <c r="H43" s="121">
        <f>'[10]В.2.'!$C99</f>
        <v>0</v>
      </c>
      <c r="I43" s="121">
        <f>'[13]В.2.'!$C99</f>
        <v>0</v>
      </c>
      <c r="J43" s="121">
        <f>'[9]В.2.'!$C99</f>
        <v>0</v>
      </c>
      <c r="K43" s="121">
        <f>'[12]В.2.'!$C99</f>
        <v>0</v>
      </c>
      <c r="L43" s="121">
        <f>'[15]В.2.'!$C99</f>
        <v>0</v>
      </c>
      <c r="M43" s="121">
        <f>'[14]В.2.'!$C99</f>
        <v>0</v>
      </c>
      <c r="N43" s="121">
        <f>'[16]В.2.'!$C99</f>
        <v>0</v>
      </c>
      <c r="O43" s="121">
        <f>'[17]В.2.'!$C99</f>
        <v>0</v>
      </c>
      <c r="P43" s="121">
        <f>'[20]В.2.'!$C99</f>
        <v>0</v>
      </c>
      <c r="Q43" s="121">
        <f>'[18]В.2.'!$C99</f>
        <v>0</v>
      </c>
      <c r="R43" s="121">
        <f>'[19]В.2.'!$C99</f>
        <v>0</v>
      </c>
      <c r="S43" s="121">
        <f>'[21]В.2.'!$C99</f>
        <v>0</v>
      </c>
      <c r="T43" s="121">
        <f>'[11]В.2.'!$C99</f>
        <v>0</v>
      </c>
      <c r="U43" s="121">
        <f>'[22]В.2.'!$C99</f>
        <v>0</v>
      </c>
      <c r="V43" s="122">
        <f t="shared" si="1"/>
        <v>0</v>
      </c>
    </row>
    <row r="44" spans="1:22" ht="11.25">
      <c r="A44" s="85"/>
      <c r="B44" s="81" t="s">
        <v>151</v>
      </c>
      <c r="C44" s="121">
        <f>'[4]В.2.'!$C100</f>
        <v>0</v>
      </c>
      <c r="D44" s="121">
        <f>'[5]В.2.'!$C100</f>
        <v>0</v>
      </c>
      <c r="E44" s="121">
        <f>'[6]В.2.'!$C100</f>
        <v>0</v>
      </c>
      <c r="F44" s="121">
        <f>'[7]В.2.'!$C100</f>
        <v>0</v>
      </c>
      <c r="G44" s="121">
        <f>'[8]В.2.'!$C100</f>
        <v>0</v>
      </c>
      <c r="H44" s="121">
        <f>'[10]В.2.'!$C100</f>
        <v>0</v>
      </c>
      <c r="I44" s="121">
        <f>'[13]В.2.'!$C100</f>
        <v>0</v>
      </c>
      <c r="J44" s="121">
        <f>'[9]В.2.'!$C100</f>
        <v>0</v>
      </c>
      <c r="K44" s="121">
        <f>'[12]В.2.'!$C100</f>
        <v>0</v>
      </c>
      <c r="L44" s="121">
        <f>'[15]В.2.'!$C100</f>
        <v>0</v>
      </c>
      <c r="M44" s="121">
        <f>'[14]В.2.'!$C100</f>
        <v>0</v>
      </c>
      <c r="N44" s="121">
        <f>'[16]В.2.'!$C100</f>
        <v>0</v>
      </c>
      <c r="O44" s="121">
        <f>'[17]В.2.'!$C100</f>
        <v>0</v>
      </c>
      <c r="P44" s="121">
        <f>'[20]В.2.'!$C100</f>
        <v>0</v>
      </c>
      <c r="Q44" s="121">
        <f>'[18]В.2.'!$C100</f>
        <v>0</v>
      </c>
      <c r="R44" s="121">
        <f>'[19]В.2.'!$C100</f>
        <v>0</v>
      </c>
      <c r="S44" s="121">
        <f>'[21]В.2.'!$C100</f>
        <v>0</v>
      </c>
      <c r="T44" s="121">
        <f>'[11]В.2.'!$C100</f>
        <v>0</v>
      </c>
      <c r="U44" s="121">
        <f>'[22]В.2.'!$C100</f>
        <v>0</v>
      </c>
      <c r="V44" s="122">
        <f t="shared" si="1"/>
        <v>0</v>
      </c>
    </row>
    <row r="45" spans="1:22" ht="11.25">
      <c r="A45" s="90" t="s">
        <v>61</v>
      </c>
      <c r="B45" s="81" t="s">
        <v>62</v>
      </c>
      <c r="C45" s="121">
        <f>'[4]В.2.'!$C101</f>
        <v>0</v>
      </c>
      <c r="D45" s="121">
        <f>'[5]В.2.'!$C101</f>
        <v>48.27977</v>
      </c>
      <c r="E45" s="121">
        <f>'[6]В.2.'!$C101</f>
        <v>141</v>
      </c>
      <c r="F45" s="121">
        <f>'[7]В.2.'!$C101</f>
        <v>0</v>
      </c>
      <c r="G45" s="121">
        <f>'[8]В.2.'!$C101</f>
        <v>0</v>
      </c>
      <c r="H45" s="121">
        <f>'[10]В.2.'!$C101</f>
        <v>0</v>
      </c>
      <c r="I45" s="121">
        <f>'[13]В.2.'!$C101</f>
        <v>0</v>
      </c>
      <c r="J45" s="121">
        <f>'[9]В.2.'!$C101</f>
        <v>0</v>
      </c>
      <c r="K45" s="121">
        <f>'[12]В.2.'!$C101</f>
        <v>3</v>
      </c>
      <c r="L45" s="121">
        <f>'[15]В.2.'!$C101</f>
        <v>0</v>
      </c>
      <c r="M45" s="121">
        <f>'[14]В.2.'!$C101</f>
        <v>0</v>
      </c>
      <c r="N45" s="121">
        <f>'[16]В.2.'!$C101</f>
        <v>0</v>
      </c>
      <c r="O45" s="121">
        <f>'[17]В.2.'!$C101</f>
        <v>0</v>
      </c>
      <c r="P45" s="121">
        <f>'[20]В.2.'!$C101</f>
        <v>24</v>
      </c>
      <c r="Q45" s="121">
        <f>'[18]В.2.'!$C101</f>
        <v>0</v>
      </c>
      <c r="R45" s="121">
        <f>'[19]В.2.'!$C101</f>
        <v>0</v>
      </c>
      <c r="S45" s="121">
        <f>'[21]В.2.'!$C101</f>
        <v>0</v>
      </c>
      <c r="T45" s="121">
        <f>'[11]В.2.'!$C101</f>
        <v>21</v>
      </c>
      <c r="U45" s="121">
        <f>'[22]В.2.'!$C101</f>
        <v>0</v>
      </c>
      <c r="V45" s="122">
        <f t="shared" si="1"/>
        <v>237.27976999999998</v>
      </c>
    </row>
    <row r="46" spans="1:22" ht="11.25">
      <c r="A46" s="90" t="s">
        <v>63</v>
      </c>
      <c r="B46" s="81" t="s">
        <v>64</v>
      </c>
      <c r="C46" s="121">
        <f>'[4]В.2.'!$C102</f>
        <v>814</v>
      </c>
      <c r="D46" s="121">
        <f>'[5]В.2.'!$C102</f>
        <v>700.26925</v>
      </c>
      <c r="E46" s="121">
        <f>'[6]В.2.'!$C102</f>
        <v>947</v>
      </c>
      <c r="F46" s="121">
        <f>'[7]В.2.'!$C102</f>
        <v>623</v>
      </c>
      <c r="G46" s="121">
        <f>'[8]В.2.'!$C102</f>
        <v>112</v>
      </c>
      <c r="H46" s="121">
        <f>'[10]В.2.'!$C102</f>
        <v>21</v>
      </c>
      <c r="I46" s="121">
        <f>'[13]В.2.'!$C102</f>
        <v>0</v>
      </c>
      <c r="J46" s="121">
        <f>'[9]В.2.'!$C102</f>
        <v>342</v>
      </c>
      <c r="K46" s="121">
        <f>'[12]В.2.'!$C102</f>
        <v>17</v>
      </c>
      <c r="L46" s="121">
        <f>'[15]В.2.'!$C102</f>
        <v>116</v>
      </c>
      <c r="M46" s="121">
        <f>'[14]В.2.'!$C102</f>
        <v>100</v>
      </c>
      <c r="N46" s="121">
        <f>'[16]В.2.'!$C102</f>
        <v>68</v>
      </c>
      <c r="O46" s="121">
        <f>'[17]В.2.'!$C102</f>
        <v>67</v>
      </c>
      <c r="P46" s="121">
        <f>'[20]В.2.'!$C102</f>
        <v>40</v>
      </c>
      <c r="Q46" s="121">
        <f>'[18]В.2.'!$C102</f>
        <v>50</v>
      </c>
      <c r="R46" s="121">
        <f>'[19]В.2.'!$C102</f>
        <v>38</v>
      </c>
      <c r="S46" s="121">
        <f>'[21]В.2.'!$C102</f>
        <v>167</v>
      </c>
      <c r="T46" s="121">
        <f>'[11]В.2.'!$C102</f>
        <v>736</v>
      </c>
      <c r="U46" s="121">
        <f>'[22]В.2.'!$C102</f>
        <v>0</v>
      </c>
      <c r="V46" s="122">
        <f t="shared" si="1"/>
        <v>4958.26925</v>
      </c>
    </row>
    <row r="47" spans="1:23" ht="11.25">
      <c r="A47" s="91"/>
      <c r="B47" s="88" t="s">
        <v>110</v>
      </c>
      <c r="C47" s="121">
        <f>'[4]В.2.'!$C103</f>
        <v>814</v>
      </c>
      <c r="D47" s="121">
        <f>'[5]В.2.'!$C103</f>
        <v>748.54902</v>
      </c>
      <c r="E47" s="121">
        <f>'[6]В.2.'!$C103</f>
        <v>1088</v>
      </c>
      <c r="F47" s="121">
        <f>'[7]В.2.'!$C103</f>
        <v>623</v>
      </c>
      <c r="G47" s="121">
        <f>'[8]В.2.'!$C103</f>
        <v>112</v>
      </c>
      <c r="H47" s="121">
        <f>'[10]В.2.'!$C103</f>
        <v>21</v>
      </c>
      <c r="I47" s="121">
        <f>'[13]В.2.'!$C103</f>
        <v>0</v>
      </c>
      <c r="J47" s="121">
        <f>'[9]В.2.'!$C103</f>
        <v>342</v>
      </c>
      <c r="K47" s="121">
        <f>'[12]В.2.'!$C103</f>
        <v>20</v>
      </c>
      <c r="L47" s="121">
        <f>'[15]В.2.'!$C103</f>
        <v>116</v>
      </c>
      <c r="M47" s="121">
        <f>'[14]В.2.'!$C103</f>
        <v>100</v>
      </c>
      <c r="N47" s="121">
        <f>'[16]В.2.'!$C103</f>
        <v>68</v>
      </c>
      <c r="O47" s="121">
        <f>'[17]В.2.'!$C103</f>
        <v>67</v>
      </c>
      <c r="P47" s="121">
        <f>'[20]В.2.'!$C103</f>
        <v>64</v>
      </c>
      <c r="Q47" s="121">
        <f>'[18]В.2.'!$C103</f>
        <v>50</v>
      </c>
      <c r="R47" s="121">
        <f>'[19]В.2.'!$C103</f>
        <v>38</v>
      </c>
      <c r="S47" s="121">
        <f>'[21]В.2.'!$C103</f>
        <v>167</v>
      </c>
      <c r="T47" s="121">
        <f>'[11]В.2.'!$C103</f>
        <v>757</v>
      </c>
      <c r="U47" s="121">
        <f>'[22]В.2.'!$C103</f>
        <v>0</v>
      </c>
      <c r="V47" s="122">
        <f t="shared" si="1"/>
        <v>5195.54902</v>
      </c>
      <c r="W47" s="71"/>
    </row>
    <row r="48" spans="1:22" ht="11.25">
      <c r="A48" s="85" t="s">
        <v>28</v>
      </c>
      <c r="B48" s="81" t="s">
        <v>65</v>
      </c>
      <c r="C48" s="121">
        <f>'[4]В.2.'!$C104</f>
        <v>100</v>
      </c>
      <c r="D48" s="121">
        <f>'[5]В.2.'!$C104</f>
        <v>406.13606</v>
      </c>
      <c r="E48" s="121">
        <f>'[6]В.2.'!$C104</f>
        <v>197</v>
      </c>
      <c r="F48" s="121">
        <f>'[7]В.2.'!$C104</f>
        <v>281</v>
      </c>
      <c r="G48" s="121">
        <f>'[8]В.2.'!$C104</f>
        <v>1</v>
      </c>
      <c r="H48" s="121">
        <f>'[10]В.2.'!$C104</f>
        <v>0</v>
      </c>
      <c r="I48" s="121">
        <f>'[13]В.2.'!$C104</f>
        <v>54</v>
      </c>
      <c r="J48" s="121">
        <f>'[9]В.2.'!$C104</f>
        <v>0</v>
      </c>
      <c r="K48" s="121">
        <f>'[12]В.2.'!$C104</f>
        <v>0</v>
      </c>
      <c r="L48" s="121">
        <f>'[15]В.2.'!$C104</f>
        <v>0</v>
      </c>
      <c r="M48" s="121">
        <f>'[14]В.2.'!$C104</f>
        <v>1</v>
      </c>
      <c r="N48" s="121">
        <f>'[16]В.2.'!$C104</f>
        <v>0</v>
      </c>
      <c r="O48" s="121">
        <f>'[17]В.2.'!$C104</f>
        <v>0</v>
      </c>
      <c r="P48" s="121">
        <f>'[20]В.2.'!$C104</f>
        <v>0</v>
      </c>
      <c r="Q48" s="121">
        <f>'[18]В.2.'!$C104</f>
        <v>0</v>
      </c>
      <c r="R48" s="121">
        <f>'[19]В.2.'!$C104</f>
        <v>0</v>
      </c>
      <c r="S48" s="121">
        <f>'[21]В.2.'!$C104</f>
        <v>7</v>
      </c>
      <c r="T48" s="121">
        <f>'[11]В.2.'!$C104</f>
        <v>37</v>
      </c>
      <c r="U48" s="121">
        <f>'[22]В.2.'!$C104</f>
        <v>0.00391</v>
      </c>
      <c r="V48" s="122">
        <f t="shared" si="1"/>
        <v>1084.13997</v>
      </c>
    </row>
    <row r="49" spans="1:22" ht="11.25">
      <c r="A49" s="85" t="s">
        <v>31</v>
      </c>
      <c r="B49" s="81" t="s">
        <v>66</v>
      </c>
      <c r="C49" s="121">
        <f>'[4]В.2.'!$C105</f>
        <v>0</v>
      </c>
      <c r="D49" s="121">
        <f>'[5]В.2.'!$C105</f>
        <v>0</v>
      </c>
      <c r="E49" s="121">
        <f>'[6]В.2.'!$C105</f>
        <v>1</v>
      </c>
      <c r="F49" s="121">
        <f>'[7]В.2.'!$C105</f>
        <v>26</v>
      </c>
      <c r="G49" s="121">
        <f>'[8]В.2.'!$C105</f>
        <v>0</v>
      </c>
      <c r="H49" s="121">
        <f>'[10]В.2.'!$C105</f>
        <v>109</v>
      </c>
      <c r="I49" s="121">
        <f>'[13]В.2.'!$C105</f>
        <v>109</v>
      </c>
      <c r="J49" s="121">
        <f>'[9]В.2.'!$C105</f>
        <v>0</v>
      </c>
      <c r="K49" s="121">
        <f>'[12]В.2.'!$C105</f>
        <v>1</v>
      </c>
      <c r="L49" s="121">
        <f>'[15]В.2.'!$C105</f>
        <v>7</v>
      </c>
      <c r="M49" s="121">
        <f>'[14]В.2.'!$C105</f>
        <v>0</v>
      </c>
      <c r="N49" s="121">
        <f>'[16]В.2.'!$C105</f>
        <v>0</v>
      </c>
      <c r="O49" s="121">
        <f>'[17]В.2.'!$C105</f>
        <v>0</v>
      </c>
      <c r="P49" s="121">
        <f>'[20]В.2.'!$C105</f>
        <v>0</v>
      </c>
      <c r="Q49" s="121">
        <f>'[18]В.2.'!$C105</f>
        <v>0</v>
      </c>
      <c r="R49" s="121">
        <f>'[19]В.2.'!$C105</f>
        <v>0</v>
      </c>
      <c r="S49" s="121">
        <f>'[21]В.2.'!$C105</f>
        <v>0</v>
      </c>
      <c r="T49" s="121">
        <f>'[11]В.2.'!$C105</f>
        <v>14</v>
      </c>
      <c r="U49" s="121">
        <f>'[22]В.2.'!$C105</f>
        <v>24.30436</v>
      </c>
      <c r="V49" s="122">
        <f t="shared" si="1"/>
        <v>291.30436</v>
      </c>
    </row>
    <row r="50" spans="1:22" s="71" customFormat="1" ht="10.5">
      <c r="A50" s="92"/>
      <c r="B50" s="86" t="s">
        <v>111</v>
      </c>
      <c r="C50" s="123">
        <f>'[4]В.2.'!$C106</f>
        <v>914</v>
      </c>
      <c r="D50" s="123">
        <f>'[5]В.2.'!$C106</f>
        <v>1154.68508</v>
      </c>
      <c r="E50" s="123">
        <f>'[6]В.2.'!$C106</f>
        <v>1286</v>
      </c>
      <c r="F50" s="123">
        <f>'[7]В.2.'!$C106</f>
        <v>930</v>
      </c>
      <c r="G50" s="123">
        <f>'[8]В.2.'!$C106</f>
        <v>113</v>
      </c>
      <c r="H50" s="123">
        <f>'[10]В.2.'!$C106</f>
        <v>130</v>
      </c>
      <c r="I50" s="123">
        <f>'[13]В.2.'!$C106</f>
        <v>163</v>
      </c>
      <c r="J50" s="123">
        <f>'[9]В.2.'!$C106</f>
        <v>342</v>
      </c>
      <c r="K50" s="123">
        <f>'[12]В.2.'!$C106</f>
        <v>21</v>
      </c>
      <c r="L50" s="123">
        <f>'[15]В.2.'!$C106</f>
        <v>123</v>
      </c>
      <c r="M50" s="123">
        <f>'[14]В.2.'!$C106</f>
        <v>101</v>
      </c>
      <c r="N50" s="123">
        <f>'[16]В.2.'!$C106</f>
        <v>68</v>
      </c>
      <c r="O50" s="123">
        <f>'[17]В.2.'!$C106</f>
        <v>67</v>
      </c>
      <c r="P50" s="123">
        <f>'[20]В.2.'!$C106</f>
        <v>64</v>
      </c>
      <c r="Q50" s="123">
        <f>'[18]В.2.'!$C106</f>
        <v>50</v>
      </c>
      <c r="R50" s="123">
        <f>'[19]В.2.'!$C106</f>
        <v>38</v>
      </c>
      <c r="S50" s="123">
        <f>'[21]В.2.'!$C106</f>
        <v>174</v>
      </c>
      <c r="T50" s="123">
        <f>'[11]В.2.'!$C106</f>
        <v>813</v>
      </c>
      <c r="U50" s="123">
        <f>'[22]В.2.'!$C106</f>
        <v>24.30827</v>
      </c>
      <c r="V50" s="122">
        <f aca="true" t="shared" si="2" ref="V50:V65">SUM(C50:U50)</f>
        <v>6575.993350000001</v>
      </c>
    </row>
    <row r="51" spans="1:22" ht="22.5">
      <c r="A51" s="89" t="s">
        <v>35</v>
      </c>
      <c r="B51" s="81" t="s">
        <v>159</v>
      </c>
      <c r="C51" s="121">
        <f>'[4]В.2.'!$C107</f>
        <v>0</v>
      </c>
      <c r="D51" s="121">
        <f>'[5]В.2.'!$C107</f>
        <v>0</v>
      </c>
      <c r="E51" s="121">
        <f>'[6]В.2.'!$C107</f>
        <v>0</v>
      </c>
      <c r="F51" s="121">
        <f>'[7]В.2.'!$C107</f>
        <v>0</v>
      </c>
      <c r="G51" s="121">
        <f>'[8]В.2.'!$C107</f>
        <v>0</v>
      </c>
      <c r="H51" s="121">
        <f>'[10]В.2.'!$C107</f>
        <v>0</v>
      </c>
      <c r="I51" s="121">
        <f>'[13]В.2.'!$C107</f>
        <v>0</v>
      </c>
      <c r="J51" s="121">
        <f>'[9]В.2.'!$C107</f>
        <v>0</v>
      </c>
      <c r="K51" s="121">
        <f>'[12]В.2.'!$C107</f>
        <v>0</v>
      </c>
      <c r="L51" s="121">
        <f>'[15]В.2.'!$C107</f>
        <v>0</v>
      </c>
      <c r="M51" s="121">
        <f>'[14]В.2.'!$C107</f>
        <v>0</v>
      </c>
      <c r="N51" s="121">
        <f>'[16]В.2.'!$C107</f>
        <v>0</v>
      </c>
      <c r="O51" s="121">
        <f>'[17]В.2.'!$C107</f>
        <v>0</v>
      </c>
      <c r="P51" s="121">
        <f>'[20]В.2.'!$C107</f>
        <v>0</v>
      </c>
      <c r="Q51" s="121">
        <f>'[18]В.2.'!$C107</f>
        <v>0</v>
      </c>
      <c r="R51" s="121">
        <f>'[19]В.2.'!$C107</f>
        <v>0</v>
      </c>
      <c r="S51" s="121">
        <f>'[21]В.2.'!$C107</f>
        <v>0</v>
      </c>
      <c r="T51" s="121">
        <f>'[11]В.2.'!$C107</f>
        <v>0</v>
      </c>
      <c r="U51" s="121">
        <f>'[22]В.2.'!$C107</f>
        <v>0</v>
      </c>
      <c r="V51" s="122">
        <f t="shared" si="2"/>
        <v>0</v>
      </c>
    </row>
    <row r="52" spans="1:22" ht="11.25">
      <c r="A52" s="80" t="s">
        <v>43</v>
      </c>
      <c r="B52" s="81" t="s">
        <v>152</v>
      </c>
      <c r="C52" s="121">
        <f>'[4]В.2.'!$C108</f>
        <v>0</v>
      </c>
      <c r="D52" s="121">
        <f>'[5]В.2.'!$C108</f>
        <v>0</v>
      </c>
      <c r="E52" s="121">
        <f>'[6]В.2.'!$C108</f>
        <v>0</v>
      </c>
      <c r="F52" s="121">
        <f>'[7]В.2.'!$C108</f>
        <v>0</v>
      </c>
      <c r="G52" s="121">
        <f>'[8]В.2.'!$C108</f>
        <v>0</v>
      </c>
      <c r="H52" s="121">
        <f>'[10]В.2.'!$C108</f>
        <v>0</v>
      </c>
      <c r="I52" s="121">
        <f>'[13]В.2.'!$C108</f>
        <v>0</v>
      </c>
      <c r="J52" s="121">
        <f>'[9]В.2.'!$C108</f>
        <v>0</v>
      </c>
      <c r="K52" s="121">
        <f>'[12]В.2.'!$C108</f>
        <v>0</v>
      </c>
      <c r="L52" s="121">
        <f>'[15]В.2.'!$C108</f>
        <v>0</v>
      </c>
      <c r="M52" s="121">
        <f>'[14]В.2.'!$C108</f>
        <v>0</v>
      </c>
      <c r="N52" s="121">
        <f>'[16]В.2.'!$C108</f>
        <v>0</v>
      </c>
      <c r="O52" s="121">
        <f>'[17]В.2.'!$C108</f>
        <v>0</v>
      </c>
      <c r="P52" s="121">
        <f>'[20]В.2.'!$C108</f>
        <v>0</v>
      </c>
      <c r="Q52" s="121">
        <f>'[18]В.2.'!$C108</f>
        <v>0</v>
      </c>
      <c r="R52" s="121">
        <f>'[19]В.2.'!$C108</f>
        <v>0</v>
      </c>
      <c r="S52" s="121">
        <f>'[21]В.2.'!$C108</f>
        <v>0</v>
      </c>
      <c r="T52" s="121">
        <f>'[11]В.2.'!$C108</f>
        <v>0</v>
      </c>
      <c r="U52" s="121">
        <f>'[22]В.2.'!$C108</f>
        <v>0</v>
      </c>
      <c r="V52" s="122">
        <f t="shared" si="2"/>
        <v>0</v>
      </c>
    </row>
    <row r="53" spans="1:22" ht="11.25">
      <c r="A53" s="83" t="s">
        <v>25</v>
      </c>
      <c r="B53" s="81" t="s">
        <v>153</v>
      </c>
      <c r="C53" s="121">
        <f>'[4]В.2.'!$C109</f>
        <v>0</v>
      </c>
      <c r="D53" s="121">
        <f>'[5]В.2.'!$C109</f>
        <v>0</v>
      </c>
      <c r="E53" s="121">
        <f>'[6]В.2.'!$C109</f>
        <v>-48</v>
      </c>
      <c r="F53" s="121">
        <f>'[7]В.2.'!$C109</f>
        <v>-20</v>
      </c>
      <c r="G53" s="121">
        <f>'[8]В.2.'!$C109</f>
        <v>-33</v>
      </c>
      <c r="H53" s="121">
        <f>'[10]В.2.'!$C109</f>
        <v>-17</v>
      </c>
      <c r="I53" s="121">
        <f>'[13]В.2.'!$C109</f>
        <v>0</v>
      </c>
      <c r="J53" s="121">
        <f>'[9]В.2.'!$C109</f>
        <v>0</v>
      </c>
      <c r="K53" s="121">
        <f>'[12]В.2.'!$C109</f>
        <v>-3</v>
      </c>
      <c r="L53" s="121">
        <f>'[15]В.2.'!$C109</f>
        <v>-27</v>
      </c>
      <c r="M53" s="121">
        <f>'[14]В.2.'!$C109</f>
        <v>0</v>
      </c>
      <c r="N53" s="121">
        <f>'[16]В.2.'!$C109</f>
        <v>0</v>
      </c>
      <c r="O53" s="121">
        <f>'[17]В.2.'!$C109</f>
        <v>-2</v>
      </c>
      <c r="P53" s="121">
        <f>'[20]В.2.'!$C109</f>
        <v>-2</v>
      </c>
      <c r="Q53" s="121">
        <f>'[18]В.2.'!$C109</f>
        <v>0</v>
      </c>
      <c r="R53" s="121">
        <f>'[19]В.2.'!$C109</f>
        <v>-2</v>
      </c>
      <c r="S53" s="121">
        <f>'[21]В.2.'!$C109</f>
        <v>0</v>
      </c>
      <c r="T53" s="121">
        <f>'[11]В.2.'!$C109</f>
        <v>-1</v>
      </c>
      <c r="U53" s="121">
        <f>'[22]В.2.'!$C109</f>
        <v>0</v>
      </c>
      <c r="V53" s="122">
        <f t="shared" si="2"/>
        <v>-155</v>
      </c>
    </row>
    <row r="54" spans="1:22" ht="11.25">
      <c r="A54" s="83" t="s">
        <v>26</v>
      </c>
      <c r="B54" s="81" t="s">
        <v>67</v>
      </c>
      <c r="C54" s="121">
        <f>'[4]В.2.'!$C110</f>
        <v>-151</v>
      </c>
      <c r="D54" s="121">
        <f>'[5]В.2.'!$C110</f>
        <v>722.94204</v>
      </c>
      <c r="E54" s="121">
        <f>'[6]В.2.'!$C110</f>
        <v>-486</v>
      </c>
      <c r="F54" s="121">
        <f>'[7]В.2.'!$C110</f>
        <v>-876</v>
      </c>
      <c r="G54" s="121">
        <f>'[8]В.2.'!$C110</f>
        <v>-53</v>
      </c>
      <c r="H54" s="121">
        <f>'[10]В.2.'!$C110</f>
        <v>0</v>
      </c>
      <c r="I54" s="121">
        <f>'[13]В.2.'!$C110</f>
        <v>0</v>
      </c>
      <c r="J54" s="121">
        <f>'[9]В.2.'!$C110</f>
        <v>0</v>
      </c>
      <c r="K54" s="121">
        <f>'[12]В.2.'!$C110</f>
        <v>-1</v>
      </c>
      <c r="L54" s="121">
        <f>'[15]В.2.'!$C110</f>
        <v>-239</v>
      </c>
      <c r="M54" s="121">
        <f>'[14]В.2.'!$C110</f>
        <v>0</v>
      </c>
      <c r="N54" s="121">
        <f>'[16]В.2.'!$C110</f>
        <v>0</v>
      </c>
      <c r="O54" s="121">
        <f>'[17]В.2.'!$C110</f>
        <v>0</v>
      </c>
      <c r="P54" s="121">
        <f>'[20]В.2.'!$C110</f>
        <v>0</v>
      </c>
      <c r="Q54" s="121">
        <f>'[18]В.2.'!$C110</f>
        <v>0</v>
      </c>
      <c r="R54" s="121">
        <f>'[19]В.2.'!$C110</f>
        <v>0</v>
      </c>
      <c r="S54" s="121">
        <f>'[21]В.2.'!$C110</f>
        <v>-9</v>
      </c>
      <c r="T54" s="121">
        <f>'[11]В.2.'!$C110</f>
        <v>-362</v>
      </c>
      <c r="U54" s="121">
        <f>'[22]В.2.'!$C110</f>
        <v>0.05459000000000001</v>
      </c>
      <c r="V54" s="122">
        <f t="shared" si="2"/>
        <v>-1454.0033700000001</v>
      </c>
    </row>
    <row r="55" spans="1:22" ht="11.25">
      <c r="A55" s="83" t="s">
        <v>28</v>
      </c>
      <c r="B55" s="81" t="s">
        <v>68</v>
      </c>
      <c r="C55" s="121">
        <f>'[4]В.2.'!$C111</f>
        <v>-345</v>
      </c>
      <c r="D55" s="121">
        <f>'[5]В.2.'!$C111</f>
        <v>6.7372</v>
      </c>
      <c r="E55" s="121">
        <f>'[6]В.2.'!$C111</f>
        <v>0</v>
      </c>
      <c r="F55" s="121">
        <f>'[7]В.2.'!$C111</f>
        <v>-1</v>
      </c>
      <c r="G55" s="121">
        <f>'[8]В.2.'!$C111</f>
        <v>-59</v>
      </c>
      <c r="H55" s="121">
        <f>'[10]В.2.'!$C111</f>
        <v>-39</v>
      </c>
      <c r="I55" s="121">
        <f>'[13]В.2.'!$C111</f>
        <v>-104</v>
      </c>
      <c r="J55" s="121">
        <f>'[9]В.2.'!$C111</f>
        <v>0</v>
      </c>
      <c r="K55" s="121">
        <f>'[12]В.2.'!$C111</f>
        <v>0</v>
      </c>
      <c r="L55" s="121">
        <f>'[15]В.2.'!$C111</f>
        <v>0</v>
      </c>
      <c r="M55" s="121">
        <f>'[14]В.2.'!$C111</f>
        <v>0</v>
      </c>
      <c r="N55" s="121">
        <f>'[16]В.2.'!$C111</f>
        <v>0</v>
      </c>
      <c r="O55" s="121">
        <f>'[17]В.2.'!$C111</f>
        <v>0</v>
      </c>
      <c r="P55" s="121">
        <f>'[20]В.2.'!$C111</f>
        <v>0</v>
      </c>
      <c r="Q55" s="121">
        <f>'[18]В.2.'!$C111</f>
        <v>0</v>
      </c>
      <c r="R55" s="121">
        <f>'[19]В.2.'!$C111</f>
        <v>0</v>
      </c>
      <c r="S55" s="121">
        <f>'[21]В.2.'!$C111</f>
        <v>0</v>
      </c>
      <c r="T55" s="121">
        <f>'[11]В.2.'!$C111</f>
        <v>0</v>
      </c>
      <c r="U55" s="121">
        <f>'[22]В.2.'!$C111</f>
        <v>-0.92379</v>
      </c>
      <c r="V55" s="122">
        <f t="shared" si="2"/>
        <v>-542.18659</v>
      </c>
    </row>
    <row r="56" spans="1:22" s="71" customFormat="1" ht="10.5">
      <c r="A56" s="103"/>
      <c r="B56" s="86" t="s">
        <v>107</v>
      </c>
      <c r="C56" s="123">
        <f>'[4]В.2.'!$C112</f>
        <v>-496</v>
      </c>
      <c r="D56" s="123">
        <f>'[5]В.2.'!$C112</f>
        <v>729.6792399999999</v>
      </c>
      <c r="E56" s="123">
        <f>'[6]В.2.'!$C112</f>
        <v>-534</v>
      </c>
      <c r="F56" s="123">
        <f>'[7]В.2.'!$C112</f>
        <v>-897</v>
      </c>
      <c r="G56" s="123">
        <f>'[8]В.2.'!$C112</f>
        <v>-145</v>
      </c>
      <c r="H56" s="123">
        <f>'[10]В.2.'!$C112</f>
        <v>-56</v>
      </c>
      <c r="I56" s="123">
        <f>'[13]В.2.'!$C112</f>
        <v>-104</v>
      </c>
      <c r="J56" s="123">
        <f>'[9]В.2.'!$C112</f>
        <v>0</v>
      </c>
      <c r="K56" s="123">
        <f>'[12]В.2.'!$C112</f>
        <v>-4</v>
      </c>
      <c r="L56" s="123">
        <f>'[15]В.2.'!$C112</f>
        <v>-266</v>
      </c>
      <c r="M56" s="123">
        <f>'[14]В.2.'!$C112</f>
        <v>0</v>
      </c>
      <c r="N56" s="123">
        <f>'[16]В.2.'!$C112</f>
        <v>0</v>
      </c>
      <c r="O56" s="123">
        <f>'[17]В.2.'!$C112</f>
        <v>-2</v>
      </c>
      <c r="P56" s="123">
        <f>'[20]В.2.'!$C112</f>
        <v>-2</v>
      </c>
      <c r="Q56" s="123">
        <f>'[18]В.2.'!$C112</f>
        <v>0</v>
      </c>
      <c r="R56" s="123">
        <f>'[19]В.2.'!$C112</f>
        <v>-2</v>
      </c>
      <c r="S56" s="123">
        <f>'[21]В.2.'!$C112</f>
        <v>-9</v>
      </c>
      <c r="T56" s="123">
        <f>'[11]В.2.'!$C112</f>
        <v>-363</v>
      </c>
      <c r="U56" s="123">
        <f>'[22]В.2.'!$C112</f>
        <v>-0.8692</v>
      </c>
      <c r="V56" s="122">
        <f t="shared" si="2"/>
        <v>-2151.18996</v>
      </c>
    </row>
    <row r="57" spans="1:22" ht="22.5">
      <c r="A57" s="89" t="s">
        <v>46</v>
      </c>
      <c r="B57" s="81" t="s">
        <v>160</v>
      </c>
      <c r="C57" s="121">
        <f>'[4]В.2.'!$C113</f>
        <v>0</v>
      </c>
      <c r="D57" s="121">
        <f>'[5]В.2.'!$C113</f>
        <v>425.00584000000003</v>
      </c>
      <c r="E57" s="121">
        <f>'[6]В.2.'!$C113</f>
        <v>-1050</v>
      </c>
      <c r="F57" s="121">
        <f>'[7]В.2.'!$C113</f>
        <v>-927</v>
      </c>
      <c r="G57" s="121">
        <f>'[8]В.2.'!$C113</f>
        <v>0</v>
      </c>
      <c r="H57" s="121">
        <f>'[10]В.2.'!$C113</f>
        <v>0</v>
      </c>
      <c r="I57" s="121">
        <f>'[13]В.2.'!$C113</f>
        <v>-59</v>
      </c>
      <c r="J57" s="121">
        <f>'[9]В.2.'!$C113</f>
        <v>0</v>
      </c>
      <c r="K57" s="121">
        <f>'[12]В.2.'!$C113</f>
        <v>-17</v>
      </c>
      <c r="L57" s="121">
        <f>'[15]В.2.'!$C113</f>
        <v>130</v>
      </c>
      <c r="M57" s="121">
        <f>'[14]В.2.'!$C113</f>
        <v>0</v>
      </c>
      <c r="N57" s="121">
        <f>'[16]В.2.'!$C113</f>
        <v>-47</v>
      </c>
      <c r="O57" s="121">
        <f>'[17]В.2.'!$C113</f>
        <v>0</v>
      </c>
      <c r="P57" s="121">
        <f>'[20]В.2.'!$C113</f>
        <v>-32</v>
      </c>
      <c r="Q57" s="121">
        <f>'[18]В.2.'!$C113</f>
        <v>-8</v>
      </c>
      <c r="R57" s="121">
        <f>'[19]В.2.'!$C113</f>
        <v>-28</v>
      </c>
      <c r="S57" s="121">
        <f>'[21]В.2.'!$C113</f>
        <v>-10</v>
      </c>
      <c r="T57" s="121">
        <f>'[11]В.2.'!$C113</f>
        <v>-25</v>
      </c>
      <c r="U57" s="121">
        <f>'[22]В.2.'!$C113</f>
        <v>0</v>
      </c>
      <c r="V57" s="122">
        <f t="shared" si="2"/>
        <v>-1647.99416</v>
      </c>
    </row>
    <row r="58" spans="1:22" ht="11.25">
      <c r="A58" s="89" t="s">
        <v>48</v>
      </c>
      <c r="B58" s="81" t="s">
        <v>154</v>
      </c>
      <c r="C58" s="121">
        <f>'[4]В.2.'!$C114</f>
        <v>0</v>
      </c>
      <c r="D58" s="121">
        <f>'[5]В.2.'!$C114</f>
        <v>448.64905</v>
      </c>
      <c r="E58" s="121">
        <f>'[6]В.2.'!$C114</f>
        <v>0</v>
      </c>
      <c r="F58" s="121">
        <f>'[7]В.2.'!$C114</f>
        <v>0</v>
      </c>
      <c r="G58" s="121">
        <f>'[8]В.2.'!$C114</f>
        <v>5</v>
      </c>
      <c r="H58" s="121">
        <f>'[10]В.2.'!$C114</f>
        <v>119</v>
      </c>
      <c r="I58" s="121">
        <f>'[13]В.2.'!$C114</f>
        <v>0</v>
      </c>
      <c r="J58" s="121">
        <f>'[9]В.2.'!$C114</f>
        <v>33</v>
      </c>
      <c r="K58" s="121">
        <f>'[12]В.2.'!$C114</f>
        <v>0</v>
      </c>
      <c r="L58" s="121">
        <f>'[15]В.2.'!$C114</f>
        <v>22</v>
      </c>
      <c r="M58" s="121">
        <f>'[14]В.2.'!$C114</f>
        <v>13</v>
      </c>
      <c r="N58" s="121">
        <f>'[16]В.2.'!$C114</f>
        <v>1</v>
      </c>
      <c r="O58" s="121">
        <f>'[17]В.2.'!$C114</f>
        <v>0</v>
      </c>
      <c r="P58" s="121">
        <f>'[20]В.2.'!$C114</f>
        <v>0</v>
      </c>
      <c r="Q58" s="121">
        <f>'[18]В.2.'!$C114</f>
        <v>6</v>
      </c>
      <c r="R58" s="121">
        <f>'[19]В.2.'!$C114</f>
        <v>0</v>
      </c>
      <c r="S58" s="121">
        <f>'[21]В.2.'!$C114</f>
        <v>5</v>
      </c>
      <c r="T58" s="121">
        <f>'[11]В.2.'!$C114</f>
        <v>14</v>
      </c>
      <c r="U58" s="121">
        <f>'[22]В.2.'!$C114</f>
        <v>0.14269</v>
      </c>
      <c r="V58" s="122">
        <f t="shared" si="2"/>
        <v>666.79174</v>
      </c>
    </row>
    <row r="59" spans="1:22" ht="11.25">
      <c r="A59" s="89" t="s">
        <v>54</v>
      </c>
      <c r="B59" s="81" t="s">
        <v>75</v>
      </c>
      <c r="C59" s="121">
        <f>'[4]В.2.'!$C115</f>
        <v>0</v>
      </c>
      <c r="D59" s="121">
        <f>'[5]В.2.'!$C115</f>
        <v>-506.50892</v>
      </c>
      <c r="E59" s="121">
        <f>'[6]В.2.'!$C115</f>
        <v>-91</v>
      </c>
      <c r="F59" s="121">
        <f>'[7]В.2.'!$C115</f>
        <v>0</v>
      </c>
      <c r="G59" s="121">
        <f>'[8]В.2.'!$C115</f>
        <v>0</v>
      </c>
      <c r="H59" s="121">
        <f>'[10]В.2.'!$C115</f>
        <v>-18</v>
      </c>
      <c r="I59" s="121">
        <f>'[13]В.2.'!$C115</f>
        <v>0</v>
      </c>
      <c r="J59" s="121">
        <f>'[9]В.2.'!$C115</f>
        <v>-104</v>
      </c>
      <c r="K59" s="121">
        <f>'[12]В.2.'!$C115</f>
        <v>-38</v>
      </c>
      <c r="L59" s="121">
        <f>'[15]В.2.'!$C115</f>
        <v>-36</v>
      </c>
      <c r="M59" s="121">
        <f>'[14]В.2.'!$C115</f>
        <v>-6</v>
      </c>
      <c r="N59" s="121">
        <f>'[16]В.2.'!$C115</f>
        <v>-75</v>
      </c>
      <c r="O59" s="121">
        <f>'[17]В.2.'!$C115</f>
        <v>0</v>
      </c>
      <c r="P59" s="121">
        <f>'[20]В.2.'!$C115</f>
        <v>0</v>
      </c>
      <c r="Q59" s="121">
        <f>'[18]В.2.'!$C115</f>
        <v>0</v>
      </c>
      <c r="R59" s="121">
        <f>'[19]В.2.'!$C115</f>
        <v>-3</v>
      </c>
      <c r="S59" s="121">
        <f>'[21]В.2.'!$C115</f>
        <v>-16</v>
      </c>
      <c r="T59" s="121">
        <f>'[11]В.2.'!$C115</f>
        <v>-11</v>
      </c>
      <c r="U59" s="121">
        <f>'[22]В.2.'!$C115</f>
        <v>-0.74163</v>
      </c>
      <c r="V59" s="122">
        <f t="shared" si="2"/>
        <v>-905.25055</v>
      </c>
    </row>
    <row r="60" spans="1:22" ht="11.25">
      <c r="A60" s="89" t="s">
        <v>56</v>
      </c>
      <c r="B60" s="81" t="s">
        <v>113</v>
      </c>
      <c r="C60" s="121">
        <f>'[4]В.2.'!$C116</f>
        <v>759</v>
      </c>
      <c r="D60" s="121">
        <f>'[5]В.2.'!$C116</f>
        <v>517.0582499999957</v>
      </c>
      <c r="E60" s="121">
        <f>'[6]В.2.'!$C116</f>
        <v>6262</v>
      </c>
      <c r="F60" s="121">
        <f>'[7]В.2.'!$C116</f>
        <v>1103</v>
      </c>
      <c r="G60" s="121">
        <f>'[8]В.2.'!$C116</f>
        <v>5267</v>
      </c>
      <c r="H60" s="121">
        <f>'[10]В.2.'!$C116</f>
        <v>481</v>
      </c>
      <c r="I60" s="121">
        <f>'[13]В.2.'!$C116</f>
        <v>520</v>
      </c>
      <c r="J60" s="121">
        <f>'[9]В.2.'!$C116</f>
        <v>2689</v>
      </c>
      <c r="K60" s="121">
        <f>'[12]В.2.'!$C116</f>
        <v>183</v>
      </c>
      <c r="L60" s="121">
        <f>'[15]В.2.'!$C116</f>
        <v>154</v>
      </c>
      <c r="M60" s="121">
        <f>'[14]В.2.'!$C116</f>
        <v>132</v>
      </c>
      <c r="N60" s="121">
        <f>'[16]В.2.'!$C116</f>
        <v>659</v>
      </c>
      <c r="O60" s="121">
        <f>'[17]В.2.'!$C116</f>
        <v>282</v>
      </c>
      <c r="P60" s="121">
        <f>'[20]В.2.'!$C116</f>
        <v>-174</v>
      </c>
      <c r="Q60" s="121">
        <f>'[18]В.2.'!$C116</f>
        <v>47</v>
      </c>
      <c r="R60" s="121">
        <f>'[19]В.2.'!$C116</f>
        <v>185</v>
      </c>
      <c r="S60" s="121">
        <f>'[21]В.2.'!$C116</f>
        <v>428</v>
      </c>
      <c r="T60" s="121">
        <f>'[11]В.2.'!$C116</f>
        <v>3431</v>
      </c>
      <c r="U60" s="121">
        <f>'[22]В.2.'!$C116</f>
        <v>-184.0682</v>
      </c>
      <c r="V60" s="122">
        <f t="shared" si="2"/>
        <v>22740.990049999993</v>
      </c>
    </row>
    <row r="61" spans="1:22" ht="11.25">
      <c r="A61" s="89" t="s">
        <v>57</v>
      </c>
      <c r="B61" s="81" t="s">
        <v>76</v>
      </c>
      <c r="C61" s="121">
        <f>'[4]В.2.'!$C117</f>
        <v>15</v>
      </c>
      <c r="D61" s="121">
        <f>'[5]В.2.'!$C117</f>
        <v>0</v>
      </c>
      <c r="E61" s="121">
        <f>'[6]В.2.'!$C117</f>
        <v>0</v>
      </c>
      <c r="F61" s="121">
        <f>'[7]В.2.'!$C117</f>
        <v>0</v>
      </c>
      <c r="G61" s="121">
        <f>'[8]В.2.'!$C117</f>
        <v>0</v>
      </c>
      <c r="H61" s="121">
        <f>'[10]В.2.'!$C117</f>
        <v>0</v>
      </c>
      <c r="I61" s="121">
        <f>'[13]В.2.'!$C117</f>
        <v>0</v>
      </c>
      <c r="J61" s="121">
        <f>'[9]В.2.'!$C117</f>
        <v>0</v>
      </c>
      <c r="K61" s="121">
        <f>'[12]В.2.'!$C117</f>
        <v>4</v>
      </c>
      <c r="L61" s="121">
        <f>'[15]В.2.'!$C117</f>
        <v>0</v>
      </c>
      <c r="M61" s="121">
        <f>'[14]В.2.'!$C117</f>
        <v>0</v>
      </c>
      <c r="N61" s="121">
        <f>'[16]В.2.'!$C117</f>
        <v>0</v>
      </c>
      <c r="O61" s="121">
        <f>'[17]В.2.'!$C117</f>
        <v>0</v>
      </c>
      <c r="P61" s="121">
        <f>'[20]В.2.'!$C117</f>
        <v>0</v>
      </c>
      <c r="Q61" s="121">
        <f>'[18]В.2.'!$C117</f>
        <v>0</v>
      </c>
      <c r="R61" s="121">
        <f>'[19]В.2.'!$C117</f>
        <v>0</v>
      </c>
      <c r="S61" s="121">
        <f>'[21]В.2.'!$C117</f>
        <v>0</v>
      </c>
      <c r="T61" s="121">
        <f>'[11]В.2.'!$C117</f>
        <v>0</v>
      </c>
      <c r="U61" s="121">
        <f>'[22]В.2.'!$C117</f>
        <v>0</v>
      </c>
      <c r="V61" s="122">
        <f t="shared" si="2"/>
        <v>19</v>
      </c>
    </row>
    <row r="62" spans="1:22" ht="11.25">
      <c r="A62" s="89" t="s">
        <v>59</v>
      </c>
      <c r="B62" s="81" t="s">
        <v>77</v>
      </c>
      <c r="C62" s="121">
        <f>'[4]В.2.'!$C118</f>
        <v>-1</v>
      </c>
      <c r="D62" s="121">
        <f>'[5]В.2.'!$C118</f>
        <v>0</v>
      </c>
      <c r="E62" s="121">
        <f>'[6]В.2.'!$C118</f>
        <v>0</v>
      </c>
      <c r="F62" s="121">
        <f>'[7]В.2.'!$C118</f>
        <v>0</v>
      </c>
      <c r="G62" s="121">
        <f>'[8]В.2.'!$C118</f>
        <v>0</v>
      </c>
      <c r="H62" s="121">
        <f>'[10]В.2.'!$C118</f>
        <v>0</v>
      </c>
      <c r="I62" s="121">
        <f>'[13]В.2.'!$C118</f>
        <v>0</v>
      </c>
      <c r="J62" s="121">
        <f>'[9]В.2.'!$C118</f>
        <v>0</v>
      </c>
      <c r="K62" s="121">
        <f>'[12]В.2.'!$C118</f>
        <v>-1</v>
      </c>
      <c r="L62" s="121">
        <f>'[15]В.2.'!$C118</f>
        <v>0</v>
      </c>
      <c r="M62" s="121">
        <f>'[14]В.2.'!$C118</f>
        <v>0</v>
      </c>
      <c r="N62" s="121">
        <f>'[16]В.2.'!$C118</f>
        <v>0</v>
      </c>
      <c r="O62" s="121">
        <f>'[17]В.2.'!$C118</f>
        <v>0</v>
      </c>
      <c r="P62" s="121">
        <f>'[20]В.2.'!$C118</f>
        <v>0</v>
      </c>
      <c r="Q62" s="121">
        <f>'[18]В.2.'!$C118</f>
        <v>0</v>
      </c>
      <c r="R62" s="121">
        <f>'[19]В.2.'!$C118</f>
        <v>0</v>
      </c>
      <c r="S62" s="121">
        <f>'[21]В.2.'!$C118</f>
        <v>0</v>
      </c>
      <c r="T62" s="121">
        <f>'[11]В.2.'!$C118</f>
        <v>0</v>
      </c>
      <c r="U62" s="121">
        <f>'[22]В.2.'!$C118</f>
        <v>0</v>
      </c>
      <c r="V62" s="122">
        <f t="shared" si="2"/>
        <v>-2</v>
      </c>
    </row>
    <row r="63" spans="1:22" ht="11.25">
      <c r="A63" s="89" t="s">
        <v>69</v>
      </c>
      <c r="B63" s="81" t="s">
        <v>114</v>
      </c>
      <c r="C63" s="121">
        <f>'[4]В.2.'!$C119</f>
        <v>14</v>
      </c>
      <c r="D63" s="121">
        <f>'[5]В.2.'!$C119</f>
        <v>0</v>
      </c>
      <c r="E63" s="121">
        <f>'[6]В.2.'!$C119</f>
        <v>0</v>
      </c>
      <c r="F63" s="121">
        <f>'[7]В.2.'!$C119</f>
        <v>0</v>
      </c>
      <c r="G63" s="121">
        <f>'[8]В.2.'!$C119</f>
        <v>0</v>
      </c>
      <c r="H63" s="121">
        <f>'[10]В.2.'!$C119</f>
        <v>0</v>
      </c>
      <c r="I63" s="121">
        <f>'[13]В.2.'!$C119</f>
        <v>0</v>
      </c>
      <c r="J63" s="121">
        <f>'[9]В.2.'!$C119</f>
        <v>0</v>
      </c>
      <c r="K63" s="121">
        <f>'[12]В.2.'!$C119</f>
        <v>3</v>
      </c>
      <c r="L63" s="121">
        <f>'[15]В.2.'!$C119</f>
        <v>0</v>
      </c>
      <c r="M63" s="121">
        <f>'[14]В.2.'!$C119</f>
        <v>0</v>
      </c>
      <c r="N63" s="121">
        <f>'[16]В.2.'!$C119</f>
        <v>0</v>
      </c>
      <c r="O63" s="121">
        <f>'[17]В.2.'!$C119</f>
        <v>0</v>
      </c>
      <c r="P63" s="121">
        <f>'[20]В.2.'!$C119</f>
        <v>0</v>
      </c>
      <c r="Q63" s="121">
        <f>'[18]В.2.'!$C119</f>
        <v>0</v>
      </c>
      <c r="R63" s="121">
        <f>'[19]В.2.'!$C119</f>
        <v>0</v>
      </c>
      <c r="S63" s="121">
        <f>'[21]В.2.'!$C119</f>
        <v>0</v>
      </c>
      <c r="T63" s="121">
        <f>'[11]В.2.'!$C119</f>
        <v>0</v>
      </c>
      <c r="U63" s="121">
        <f>'[22]В.2.'!$C119</f>
        <v>0</v>
      </c>
      <c r="V63" s="122">
        <f t="shared" si="2"/>
        <v>17</v>
      </c>
    </row>
    <row r="64" spans="1:22" ht="11.25">
      <c r="A64" s="89" t="s">
        <v>70</v>
      </c>
      <c r="B64" s="81" t="s">
        <v>78</v>
      </c>
      <c r="C64" s="121">
        <f>'[4]В.2.'!$C120</f>
        <v>-105</v>
      </c>
      <c r="D64" s="121">
        <f>'[5]В.2.'!$C120</f>
        <v>-37.98045</v>
      </c>
      <c r="E64" s="121">
        <f>'[6]В.2.'!$C120</f>
        <v>-939</v>
      </c>
      <c r="F64" s="121">
        <f>'[7]В.2.'!$C120</f>
        <v>0</v>
      </c>
      <c r="G64" s="121">
        <f>'[8]В.2.'!$C120</f>
        <v>0</v>
      </c>
      <c r="H64" s="121">
        <f>'[10]В.2.'!$C120</f>
        <v>-95</v>
      </c>
      <c r="I64" s="121">
        <f>'[13]В.2.'!$C120</f>
        <v>-80</v>
      </c>
      <c r="J64" s="121">
        <f>'[9]В.2.'!$C120</f>
        <v>-403</v>
      </c>
      <c r="K64" s="121">
        <f>'[12]В.2.'!$C120</f>
        <v>-28</v>
      </c>
      <c r="L64" s="121">
        <f>'[15]В.2.'!$C120</f>
        <v>-23</v>
      </c>
      <c r="M64" s="121">
        <f>'[14]В.2.'!$C120</f>
        <v>0</v>
      </c>
      <c r="N64" s="121">
        <f>'[16]В.2.'!$C120</f>
        <v>-101</v>
      </c>
      <c r="O64" s="121">
        <f>'[17]В.2.'!$C120</f>
        <v>0</v>
      </c>
      <c r="P64" s="121">
        <f>'[20]В.2.'!$C120</f>
        <v>0</v>
      </c>
      <c r="Q64" s="121">
        <f>'[18]В.2.'!$C120</f>
        <v>-7</v>
      </c>
      <c r="R64" s="121">
        <f>'[19]В.2.'!$C120</f>
        <v>-28</v>
      </c>
      <c r="S64" s="121">
        <f>'[21]В.2.'!$C120</f>
        <v>-29</v>
      </c>
      <c r="T64" s="121">
        <f>'[11]В.2.'!$C120</f>
        <v>-515</v>
      </c>
      <c r="U64" s="121">
        <f>'[22]В.2.'!$C120</f>
        <v>0</v>
      </c>
      <c r="V64" s="122">
        <f t="shared" si="2"/>
        <v>-2390.98045</v>
      </c>
    </row>
    <row r="65" spans="1:22" ht="12" thickBot="1">
      <c r="A65" s="93" t="s">
        <v>71</v>
      </c>
      <c r="B65" s="94" t="s">
        <v>155</v>
      </c>
      <c r="C65" s="124">
        <f>'[4]В.2.'!$C121</f>
        <v>668</v>
      </c>
      <c r="D65" s="124">
        <f>'[5]В.2.'!$C121</f>
        <v>479.07779999999576</v>
      </c>
      <c r="E65" s="124">
        <f>'[6]В.2.'!$C121</f>
        <v>5323</v>
      </c>
      <c r="F65" s="124">
        <f>'[7]В.2.'!$C121</f>
        <v>1103</v>
      </c>
      <c r="G65" s="124">
        <f>'[8]В.2.'!$C121</f>
        <v>5267</v>
      </c>
      <c r="H65" s="124">
        <f>'[10]В.2.'!$C121</f>
        <v>386</v>
      </c>
      <c r="I65" s="124">
        <f>'[13]В.2.'!$C121</f>
        <v>440</v>
      </c>
      <c r="J65" s="124">
        <f>'[9]В.2.'!$C121</f>
        <v>2286</v>
      </c>
      <c r="K65" s="124">
        <f>'[12]В.2.'!$C121</f>
        <v>158</v>
      </c>
      <c r="L65" s="124">
        <f>'[15]В.2.'!$C121</f>
        <v>131</v>
      </c>
      <c r="M65" s="124">
        <f>'[14]В.2.'!$C121</f>
        <v>132</v>
      </c>
      <c r="N65" s="124">
        <f>'[16]В.2.'!$C121</f>
        <v>558</v>
      </c>
      <c r="O65" s="124">
        <f>'[17]В.2.'!$C121</f>
        <v>282</v>
      </c>
      <c r="P65" s="124">
        <f>'[20]В.2.'!$C121</f>
        <v>-174</v>
      </c>
      <c r="Q65" s="124">
        <f>'[18]В.2.'!$C121</f>
        <v>40</v>
      </c>
      <c r="R65" s="124">
        <f>'[19]В.2.'!$C121</f>
        <v>157</v>
      </c>
      <c r="S65" s="124">
        <f>'[21]В.2.'!$C121</f>
        <v>399</v>
      </c>
      <c r="T65" s="124">
        <f>'[11]В.2.'!$C121</f>
        <v>2916</v>
      </c>
      <c r="U65" s="124">
        <f>'[22]В.2.'!$C121</f>
        <v>-184.0682</v>
      </c>
      <c r="V65" s="125">
        <f t="shared" si="2"/>
        <v>20367.009599999994</v>
      </c>
    </row>
    <row r="66" spans="1:2" ht="11.25">
      <c r="A66" s="114"/>
      <c r="B66" s="114"/>
    </row>
    <row r="67" spans="1:2" ht="15">
      <c r="A67" s="149" t="s">
        <v>163</v>
      </c>
      <c r="B67" s="149"/>
    </row>
    <row r="68" spans="1:2" ht="15.75">
      <c r="A68" s="114"/>
      <c r="B68" s="112" t="s">
        <v>170</v>
      </c>
    </row>
    <row r="69" ht="18.75">
      <c r="B69" s="107" t="s">
        <v>162</v>
      </c>
    </row>
  </sheetData>
  <mergeCells count="4">
    <mergeCell ref="A1:V1"/>
    <mergeCell ref="A67:B67"/>
    <mergeCell ref="A3:B3"/>
    <mergeCell ref="A4:B4"/>
  </mergeCells>
  <printOptions/>
  <pageMargins left="0.23" right="0.24" top="0.42" bottom="0.25" header="0.28" footer="0.2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pamukov_n</cp:lastModifiedBy>
  <cp:lastPrinted>2005-11-02T14:17:23Z</cp:lastPrinted>
  <dcterms:created xsi:type="dcterms:W3CDTF">2003-08-06T12:13:42Z</dcterms:created>
  <dcterms:modified xsi:type="dcterms:W3CDTF">2006-05-23T10:49:53Z</dcterms:modified>
  <cp:category/>
  <cp:version/>
  <cp:contentType/>
  <cp:contentStatus/>
</cp:coreProperties>
</file>