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90" yWindow="-240" windowWidth="15480" windowHeight="11640" tabRatio="872"/>
  </bookViews>
  <sheets>
    <sheet name="Premiums" sheetId="1" r:id="rId1"/>
    <sheet name="Market Share" sheetId="2" r:id="rId2"/>
    <sheet name="Structute of Premiums" sheetId="3" r:id="rId3"/>
    <sheet name="Payments" sheetId="4" r:id="rId4"/>
    <sheet name="rel.share of payments" sheetId="5" r:id="rId5"/>
    <sheet name="Structure of Payments" sheetId="6" r:id="rId6"/>
    <sheet name="Repremiums" sheetId="7" r:id="rId7"/>
    <sheet name="Repayments" sheetId="8" r:id="rId8"/>
    <sheet name="Balance Sheet" sheetId="9" r:id="rId9"/>
    <sheet name="Income Statement" sheetId="10" r:id="rId10"/>
    <sheet name="Ratio" sheetId="11" r:id="rId11"/>
  </sheets>
  <externalReferences>
    <externalReference r:id="rId12"/>
    <externalReference r:id="rId13"/>
    <externalReference r:id="rId14"/>
    <externalReference r:id="rId15"/>
  </externalReferences>
  <definedNames>
    <definedName name="_1_?????1">#REF!</definedName>
    <definedName name="_2_?????2">#REF!</definedName>
    <definedName name="_god95">[1]база!#REF!</definedName>
    <definedName name="_СМ661">#REF!</definedName>
    <definedName name="as">#REF!</definedName>
    <definedName name="asd">#REF!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maxRate">#REF!</definedName>
    <definedName name="minRate">#REF!</definedName>
    <definedName name="other">#REF!</definedName>
    <definedName name="other2">#REF!</definedName>
    <definedName name="PP">'[2]Граница-спрямо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8">'Balance Sheet'!$A$1:$AF$144</definedName>
    <definedName name="_xlnm.Print_Area" localSheetId="9">'Income Statement'!$A$1:$AH$72</definedName>
    <definedName name="_xlnm.Print_Area" localSheetId="1">'Market Share'!$A$1:$AF$29</definedName>
    <definedName name="_xlnm.Print_Area" localSheetId="3">Payments!$A$1:$BJ$33</definedName>
    <definedName name="_xlnm.Print_Area" localSheetId="0">Premiums!$A$1:$BJ$37</definedName>
    <definedName name="_xlnm.Print_Area" localSheetId="10">Ratio!$A$1:$E$26</definedName>
    <definedName name="_xlnm.Print_Area" localSheetId="4">'rel.share of payments'!$A$1:$AE$29</definedName>
    <definedName name="_xlnm.Print_Area" localSheetId="7">Repayments!$A$1:$M$24</definedName>
    <definedName name="_xlnm.Print_Area" localSheetId="6">Repremiums!$A$1:$V$25</definedName>
    <definedName name="_xlnm.Print_Area" localSheetId="5">'Structure of Payments'!$A$1:$AE$29</definedName>
    <definedName name="_xlnm.Print_Area" localSheetId="2">'Structute of Premiums'!$A$1:$AE$29</definedName>
    <definedName name="_xlnm.Print_Titles" localSheetId="8">'Balance Sheet'!$4:$4</definedName>
    <definedName name="_xlnm.Print_Titles" localSheetId="3">Payments!$B:$B</definedName>
    <definedName name="_xlnm.Print_Titles" localSheetId="0">Premiums!$B:$B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XS014562443">'[3]T-Securities_Trade 2001'!$F$5</definedName>
    <definedName name="АКВИЗ">#REF!</definedName>
    <definedName name="гг">'[2]Граница-спрямо премиите 2006'!#REF!</definedName>
    <definedName name="ГФ">#REF!</definedName>
    <definedName name="ДЗН">#REF!</definedName>
    <definedName name="ИЗГ_ДОГ">#REF!</definedName>
    <definedName name="ИЗПЛ_АКТ_З">#REF!</definedName>
    <definedName name="ИЗПЛ_ДИР_З">#REF!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'[2]Граница-спрямо премиите 2006'!$B$45</definedName>
    <definedName name="П2">'[2]Граница-спрямо премиите 2006'!$B$48</definedName>
    <definedName name="ПП">'[2]Граница-спрямо премиите 2006'!$B$2</definedName>
    <definedName name="ПП_ПР_АКПР">#REF!</definedName>
    <definedName name="ППкрай">'[2]Граница-спрямо премиите 2006'!$B$8</definedName>
    <definedName name="ППн">'[2]Граница-спрямо премиите 2006'!#REF!</definedName>
    <definedName name="ППначало">'[2]Граница-спрямо премиите 2006'!$B$5</definedName>
    <definedName name="ППркрай11">'[2]Граница-спрямо премиите 2006'!$B$19</definedName>
    <definedName name="ППркрай12">'[2]Граница-спрямо премиите 2006'!$B$30</definedName>
    <definedName name="ППркрай13">'[2]Граница-спрямо премиите 2006'!$B$41</definedName>
    <definedName name="ППрначало11">'[2]Граница-спрямо премиите 2006'!$B$16</definedName>
    <definedName name="ППрначало12">'[2]Граница-спрямо премиите 2006'!$B$27</definedName>
    <definedName name="ППрначало13">'[2]Граница-спрямо премиите 2006'!$B$38</definedName>
    <definedName name="ПР_М">#REF!</definedName>
    <definedName name="Пр11">'[2]Граница-спрямо премиите 2006'!$B$13</definedName>
    <definedName name="Пр12">'[2]Граница-спрямо премиите 2006'!$B$24</definedName>
    <definedName name="Пр13">'[2]Граница-спрямо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24519"/>
</workbook>
</file>

<file path=xl/calcChain.xml><?xml version="1.0" encoding="utf-8"?>
<calcChain xmlns="http://schemas.openxmlformats.org/spreadsheetml/2006/main">
  <c r="S30" i="4"/>
  <c r="U30"/>
  <c r="W30"/>
  <c r="Y30"/>
  <c r="AA30"/>
  <c r="AC30"/>
  <c r="AE30"/>
  <c r="AG30"/>
  <c r="AI30"/>
  <c r="AK30"/>
  <c r="AM30"/>
  <c r="AO30"/>
  <c r="AQ30"/>
  <c r="AS30"/>
  <c r="AU30"/>
  <c r="AW30"/>
  <c r="AY30"/>
  <c r="BA30"/>
  <c r="BC30"/>
  <c r="BE30"/>
  <c r="BG30"/>
  <c r="BI30"/>
  <c r="Q30"/>
  <c r="E30"/>
  <c r="G30"/>
  <c r="I30"/>
  <c r="K30"/>
  <c r="M30"/>
  <c r="O30"/>
  <c r="C30"/>
  <c r="C5"/>
  <c r="D5"/>
  <c r="E5"/>
  <c r="F5"/>
  <c r="G5"/>
  <c r="H5"/>
  <c r="I5"/>
  <c r="J5"/>
  <c r="K5"/>
  <c r="L5"/>
  <c r="M5"/>
  <c r="N5"/>
  <c r="O5"/>
  <c r="P5"/>
  <c r="Q5"/>
  <c r="R5"/>
  <c r="S5"/>
  <c r="T5"/>
  <c r="U5"/>
  <c r="V5"/>
  <c r="W5"/>
  <c r="X5"/>
  <c r="Y5"/>
  <c r="Z5"/>
  <c r="AA5"/>
  <c r="AB5"/>
  <c r="AC5"/>
  <c r="AD5"/>
  <c r="AE5"/>
  <c r="AF5"/>
  <c r="AG5"/>
  <c r="AH5"/>
  <c r="AI5"/>
  <c r="AJ5"/>
  <c r="AK5"/>
  <c r="AL5"/>
  <c r="AM5"/>
  <c r="AN5"/>
  <c r="AO5"/>
  <c r="AP5"/>
  <c r="AQ5"/>
  <c r="AR5"/>
  <c r="AS5"/>
  <c r="AT5"/>
  <c r="AU5"/>
  <c r="AV5"/>
  <c r="AW5"/>
  <c r="AX5"/>
  <c r="AY5"/>
  <c r="AZ5"/>
  <c r="BA5"/>
  <c r="BB5"/>
  <c r="BC5"/>
  <c r="BD5"/>
  <c r="BE5"/>
  <c r="BF5"/>
  <c r="BG5"/>
  <c r="BH5"/>
  <c r="BI7"/>
  <c r="C36"/>
  <c r="D36"/>
  <c r="E36"/>
  <c r="F36"/>
  <c r="G36"/>
  <c r="H36"/>
  <c r="I36"/>
  <c r="J36"/>
  <c r="K36"/>
  <c r="L36"/>
  <c r="C39" i="1"/>
  <c r="D39"/>
  <c r="E39"/>
  <c r="F39"/>
  <c r="G39"/>
  <c r="H39"/>
  <c r="I39"/>
  <c r="J39"/>
  <c r="K39"/>
  <c r="L39"/>
  <c r="C4" i="11"/>
  <c r="D4"/>
  <c r="E4"/>
  <c r="C5"/>
  <c r="D5"/>
  <c r="E5"/>
  <c r="C6"/>
  <c r="D6"/>
  <c r="E6"/>
  <c r="C7"/>
  <c r="D7"/>
  <c r="E7"/>
  <c r="C8"/>
  <c r="D8"/>
  <c r="E8"/>
  <c r="C9"/>
  <c r="D9"/>
  <c r="E9"/>
  <c r="C10"/>
  <c r="D10"/>
  <c r="E10"/>
  <c r="C11"/>
  <c r="D11"/>
  <c r="E11"/>
  <c r="C12"/>
  <c r="D12"/>
  <c r="E12"/>
  <c r="C13"/>
  <c r="D13"/>
  <c r="E13"/>
  <c r="C14"/>
  <c r="D14"/>
  <c r="E14"/>
  <c r="C15"/>
  <c r="D15"/>
  <c r="E15"/>
  <c r="C16"/>
  <c r="D16"/>
  <c r="E16"/>
  <c r="C17"/>
  <c r="D17"/>
  <c r="E17"/>
  <c r="C18"/>
  <c r="D18"/>
  <c r="E18"/>
  <c r="C19"/>
  <c r="D19"/>
  <c r="E19"/>
  <c r="C20"/>
  <c r="D20"/>
  <c r="E20"/>
  <c r="C21"/>
  <c r="D21"/>
  <c r="E21"/>
  <c r="C22"/>
  <c r="D22"/>
  <c r="E22"/>
  <c r="AA5" i="3"/>
  <c r="AA6"/>
  <c r="AA7"/>
  <c r="AA8"/>
  <c r="AA9"/>
  <c r="AA10"/>
  <c r="AA11"/>
  <c r="AA12"/>
  <c r="AA13"/>
  <c r="AA14"/>
  <c r="AA15"/>
  <c r="AA16"/>
  <c r="AA17"/>
  <c r="AA18"/>
  <c r="AA19"/>
  <c r="AA20"/>
  <c r="AA21"/>
  <c r="AA22"/>
  <c r="AA23"/>
  <c r="AA24"/>
  <c r="AA25"/>
  <c r="AA26"/>
  <c r="AA27"/>
</calcChain>
</file>

<file path=xl/sharedStrings.xml><?xml version="1.0" encoding="utf-8"?>
<sst xmlns="http://schemas.openxmlformats.org/spreadsheetml/2006/main" count="997" uniqueCount="343">
  <si>
    <r>
      <t xml:space="preserve">БРУТЕН ПРЕМИЕН ПРИХОД ПО ОБЩО ЗАСТРАХОВАНЕ КЪМ 31.12.2016 г. </t>
    </r>
    <r>
      <rPr>
        <b/>
        <vertAlign val="superscript"/>
        <sz val="14"/>
        <rFont val="Times New Roman"/>
        <family val="1"/>
        <charset val="204"/>
      </rPr>
      <t>1</t>
    </r>
  </si>
  <si>
    <t>(в лв.)</t>
  </si>
  <si>
    <t>№</t>
  </si>
  <si>
    <t>Класове застраховки</t>
  </si>
  <si>
    <t>ЗК "Лев Инс" АД</t>
  </si>
  <si>
    <t>ЗАД “Булстрад Виена Иншурънс Груп”</t>
  </si>
  <si>
    <t xml:space="preserve"> ЗАД “Армеец” </t>
  </si>
  <si>
    <t>"ДЗИ - Общо застраховане" ЕАД</t>
  </si>
  <si>
    <t xml:space="preserve">ЗАД "Алианц България" </t>
  </si>
  <si>
    <t>"Дженерали Застраховане" АД</t>
  </si>
  <si>
    <t>ЗД “Бул инс” АД</t>
  </si>
  <si>
    <t>ЗД "Евроинс" АД</t>
  </si>
  <si>
    <t>ЗАД "ОЗК - Застраховане" АД</t>
  </si>
  <si>
    <t>"ЗЕАД ДаллБогг: Живот и здраве'' ЕАД</t>
  </si>
  <si>
    <t>ЗК "Уника" АД</t>
  </si>
  <si>
    <t>ЗАД “Енергия”</t>
  </si>
  <si>
    <t>ЗАД "Асет Иншурънс" АД</t>
  </si>
  <si>
    <t>"Групама Застраховане" ЕАД</t>
  </si>
  <si>
    <t>ЗАД "България" АД</t>
  </si>
  <si>
    <t>"ОЗОФ Доверие ЗАД'' АД</t>
  </si>
  <si>
    <t>"ЗК Надежда'' АД</t>
  </si>
  <si>
    <t>"Българска агенция за експортно застраховане" ЕАД</t>
  </si>
  <si>
    <t>“Застрахователно Дружество Нова Инс” ЕАД</t>
  </si>
  <si>
    <t>ЗД "ЕИГ-Ре" АД</t>
  </si>
  <si>
    <t>"Фи Хелт Застраховане" АД</t>
  </si>
  <si>
    <t>"Токуда Здравно Застраховане'' ЕАД</t>
  </si>
  <si>
    <t>"ЗК Медико – 21'' АД</t>
  </si>
  <si>
    <t>ЗАД "Здравноосигурителен институт" АД</t>
  </si>
  <si>
    <t>Застрахователно дружество "ОЗОК Инс" АД</t>
  </si>
  <si>
    <t>"Европейска здравноосигурителна каса" ЗАД</t>
  </si>
  <si>
    <t>ЗД "Съгласие" АД</t>
  </si>
  <si>
    <t>"Евроинс - Здравно Застраховане" ЕАД</t>
  </si>
  <si>
    <t>ЗК "Юроамерикан" АД</t>
  </si>
  <si>
    <t>Общо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</si>
  <si>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</si>
  <si>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</si>
  <si>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</si>
  <si>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</si>
  <si>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</si>
  <si>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</si>
  <si>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</si>
  <si>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</si>
  <si>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</si>
  <si>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</si>
  <si>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</si>
  <si>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</si>
  <si>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</si>
  <si>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</si>
  <si>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</si>
  <si>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</si>
  <si>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</si>
  <si>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</si>
  <si>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</si>
  <si>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</si>
  <si>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</si>
  <si>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</si>
  <si>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</si>
  <si>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</si>
  <si>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</si>
  <si>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</si>
  <si>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</si>
  <si>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</si>
  <si>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</si>
  <si>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</si>
  <si>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ОБЩО:</t>
  </si>
  <si>
    <t>ПАЗАРЕН ДЯЛ НА БАЗА ОБЩИЯ ПРЕМИЕН ПРИХОД:</t>
  </si>
  <si>
    <t>ПРЕМИЕН ПРИХОД ПО ДИРЕКТНО ОБЩО ЗАСТРАХОВАНЕ:</t>
  </si>
  <si>
    <t>ПАЗАРЕН ДЯЛ НА БАЗА ПРЕМИЙНИЯ ПРИХОД ПО ДИРЕКТНО ОБЩО ЗАСТРАХОВАНЕ:</t>
  </si>
  <si>
    <r>
      <t>1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 </t>
    </r>
  </si>
  <si>
    <r>
      <t xml:space="preserve">2 </t>
    </r>
    <r>
      <rPr>
        <b/>
        <i/>
        <sz val="10"/>
        <rFont val="Times New Roman"/>
        <family val="1"/>
        <charset val="204"/>
      </rPr>
      <t>Премийният приход по директно общо застраховане се получава като от общия премиен приход се приспадне този по активно презастраховане.</t>
    </r>
  </si>
  <si>
    <t>Злополука и заболяване</t>
  </si>
  <si>
    <t>МПС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</si>
  <si>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</si>
  <si>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</si>
  <si>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</si>
  <si>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</si>
  <si>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</si>
  <si>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</si>
  <si>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</si>
  <si>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</si>
  <si>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r>
      <t>ПАЗАРЕН ДЯЛ ПО КЛАСОВЕ ЗАСТРАХОВКИ ЗА 2016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</si>
  <si>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t>“ДЗИ - Общо застраховане” ЕАД</t>
  </si>
  <si>
    <t>"Застрахователно дружество Евроинс" АД</t>
  </si>
  <si>
    <t>ЗЕАД "ДаллБогг: Живот и Здраве'' ЕАД</t>
  </si>
  <si>
    <t>ЗАД ''АСЕТ ИНШУРЪНС'' АД</t>
  </si>
  <si>
    <t>"ЗАД България" АД</t>
  </si>
  <si>
    <t>ЗК "Надежда'' АД</t>
  </si>
  <si>
    <t>"ЗК Медико – 21" АД</t>
  </si>
  <si>
    <t>"ЗД Съгласие'' АД</t>
  </si>
  <si>
    <t>"ЕВРОИНС – Здравно Осигуряване ЗЕАД'' ЕАД</t>
  </si>
  <si>
    <t>"ЗК Юроамерикан" ЕАД</t>
  </si>
  <si>
    <r>
      <t>СТРУКТУРА НА ЗАСТРАХОВАТЕЛНИЯ ПОРТФЕЙЛ ЗА 2016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</si>
  <si>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БРУТНИ ИЗПЛАТЕНИ ОБЕЗЩЕТЕНИЯ ПРЕЗ 2016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</si>
  <si>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r>
      <t>ОТНОСИТЕЛЕН ДЯЛ НА ИЗПЛАТЕНИТЕ ОБЕЗЩЕТЕНИЯ ПО КЛАСОВЕ ЗАСТРАХОВКИ ПРЕЗ 2016 г. - ОБЩО ЗАСТРАХОВАНЕ</t>
    </r>
    <r>
      <rPr>
        <b/>
        <vertAlign val="superscript"/>
        <sz val="12"/>
        <rFont val="Times New Roman"/>
        <family val="1"/>
        <charset val="204"/>
      </rPr>
      <t>1</t>
    </r>
  </si>
  <si>
    <r>
      <t>СТРУКТУРА НА ИЗПЛАТЕНИТЕ ОБЕЗЩЕТЕНИЯ ПРЕЗ 2016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</si>
  <si>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t>Отстъпени премии на презастрахователи по класове застраховки за периода 2007 г. - 2016 г.</t>
  </si>
  <si>
    <t>в лв.</t>
  </si>
  <si>
    <t>2007 г.</t>
  </si>
  <si>
    <t>Относителен дял на отстъпените премии в премийния приход</t>
  </si>
  <si>
    <t>2008 г.</t>
  </si>
  <si>
    <t>2009 г.</t>
  </si>
  <si>
    <t>2010 г.</t>
  </si>
  <si>
    <t>2011 г.</t>
  </si>
  <si>
    <t>2012 г.</t>
  </si>
  <si>
    <t>2013 г.</t>
  </si>
  <si>
    <t>2014 г.</t>
  </si>
  <si>
    <t>2015 г.</t>
  </si>
  <si>
    <t>2016 г.</t>
  </si>
  <si>
    <t>Възстановени обезщетения от презастрахователи по класове застраховки за периода 2007 г. - 2016 г.</t>
  </si>
  <si>
    <r>
      <t xml:space="preserve">СЧЕТОВОДНИ БАЛАНСИ НА ЗАСТРАХОВАТЕЛИТЕ ПО ОБЩО ЗАСТРАХОВАНЕ КЪМ 31.12.2016 ГОДИНА </t>
    </r>
    <r>
      <rPr>
        <b/>
        <vertAlign val="superscript"/>
        <sz val="10"/>
        <rFont val="Times New Roman"/>
        <family val="1"/>
        <charset val="204"/>
      </rPr>
      <t>1</t>
    </r>
  </si>
  <si>
    <t>(в хил. лв.)</t>
  </si>
  <si>
    <t>ЗАСТРАХОВАТЕЛИ</t>
  </si>
  <si>
    <t>“ЗАД Армеец” АД</t>
  </si>
  <si>
    <t xml:space="preserve">ЗАД “Алианц България” </t>
  </si>
  <si>
    <t>ЗД “Уника” АД</t>
  </si>
  <si>
    <t>"Застрахователно дружество Евроинс” АД</t>
  </si>
  <si>
    <t>ЗК “Лев Инс” АД</t>
  </si>
  <si>
    <t>ЗАД “ОЗК - Застраховане” АД</t>
  </si>
  <si>
    <t>"ЗД ЕИГ Ре" ЕАД</t>
  </si>
  <si>
    <t>"Застрахователно дружество Нова Инс" ЕАД</t>
  </si>
  <si>
    <t>ЗЕАД "ДАллБогг: Живот и Здраве'' ЕАД</t>
  </si>
  <si>
    <t>ЗК Медико – 21'' АД</t>
  </si>
  <si>
    <t>"Евроинс-Здравноосигуряване ЗЕАД" ЕАД</t>
  </si>
  <si>
    <t>"Застрахователно дружство "ОЗОК Инс"" АД</t>
  </si>
  <si>
    <t>ОБЩО</t>
  </si>
  <si>
    <t>АКТИВ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</si>
  <si>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</si>
  <si>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</si>
  <si>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</si>
  <si>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</si>
  <si>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</si>
  <si>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</si>
  <si>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</si>
  <si>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</si>
  <si>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</si>
  <si>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</si>
  <si>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</si>
  <si>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</si>
  <si>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</si>
  <si>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</si>
  <si>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</si>
  <si>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</si>
  <si>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</si>
  <si>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</si>
  <si>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</si>
  <si>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</si>
  <si>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</si>
  <si>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</si>
  <si>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</si>
  <si>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</si>
  <si>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</si>
  <si>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</si>
  <si>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</si>
  <si>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</si>
  <si>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</si>
  <si>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</si>
  <si>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</si>
  <si>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</si>
  <si>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</si>
  <si>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</si>
  <si>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</si>
  <si>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</si>
  <si>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</si>
  <si>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</si>
  <si>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</si>
  <si>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</si>
  <si>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</si>
  <si>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</si>
  <si>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</si>
  <si>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</si>
  <si>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</si>
  <si>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</si>
  <si>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</si>
  <si>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</t>
  </si>
  <si>
    <t>Вземания по регреси и абандони в т.ч.</t>
  </si>
  <si>
    <t>Други вземания в т.ч.</t>
  </si>
  <si>
    <t>Общо за група ІІІ</t>
  </si>
  <si>
    <t>Общо по раздел Г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</si>
  <si>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</si>
  <si>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</si>
  <si>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</si>
  <si>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</si>
  <si>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</si>
  <si>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</si>
  <si>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</si>
  <si>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</si>
  <si>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</si>
  <si>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</si>
  <si>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</si>
  <si>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</si>
  <si>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</si>
  <si>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</si>
  <si>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</si>
  <si>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</si>
  <si>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</si>
  <si>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</si>
  <si>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</si>
  <si>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</si>
  <si>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</si>
  <si>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</si>
  <si>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</si>
  <si>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</si>
  <si>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</si>
  <si>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</si>
  <si>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</si>
  <si>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</si>
  <si>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</si>
  <si>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</si>
  <si>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</si>
  <si>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</si>
  <si>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</si>
  <si>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</si>
  <si>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</si>
  <si>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</si>
  <si>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</si>
  <si>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</si>
  <si>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</si>
  <si>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</si>
  <si>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дял на презастрахователите (-)</t>
  </si>
  <si>
    <t xml:space="preserve">Пренос-премиен резерв, нетен от презастраховане </t>
  </si>
  <si>
    <t>Резерв за неизтекли рискове</t>
  </si>
  <si>
    <t>Математически резерв</t>
  </si>
  <si>
    <t xml:space="preserve">Математически резерв, нетен от презастраховане </t>
  </si>
  <si>
    <t>Резерв за предстоящи плащания</t>
  </si>
  <si>
    <t xml:space="preserve">Резерв за предстоящи плащания, нетен от презастраховане </t>
  </si>
  <si>
    <t>Запасен фонд</t>
  </si>
  <si>
    <t>Капитализирана стойност на пенсиите</t>
  </si>
  <si>
    <t xml:space="preserve">Капитализирана стойност на пенсиите, нетна от презастраховане </t>
  </si>
  <si>
    <t>Резерв за бъдещо участие в дохода</t>
  </si>
  <si>
    <t>8.</t>
  </si>
  <si>
    <t>Резерв за бонуси и отстъпки</t>
  </si>
  <si>
    <t>9.</t>
  </si>
  <si>
    <t>Други технически резерви</t>
  </si>
  <si>
    <t xml:space="preserve">Други застрахователни резерви, нетни от презастраховане </t>
  </si>
  <si>
    <t>Общо по раздел В</t>
  </si>
  <si>
    <t>РЕЗЕРВИ ПО ЗАСТРАХОВКА "ЖИВОТ", СВЪРЗАНА С ИНВЕСТИЦИОНЕН ФОНД</t>
  </si>
  <si>
    <t xml:space="preserve">Сума, нетна от презастраховане 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</si>
  <si>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</si>
  <si>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</si>
  <si>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</si>
  <si>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</si>
  <si>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</si>
  <si>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</si>
  <si>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</si>
  <si>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</si>
  <si>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</si>
  <si>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банки,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</si>
  <si>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</si>
  <si>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</si>
  <si>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</si>
  <si>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</si>
  <si>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</si>
  <si>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</si>
  <si>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</si>
  <si>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</si>
  <si>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</si>
  <si>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</si>
  <si>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</si>
  <si>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r>
      <t>ОТЧЕТ ЗА ДОХОДИТЕ НА ЗАСТРАХОВАТЕЛИТЕ ПО ОБЩО ЗАСТРАХОВАНЕ ЗА 2016 г.</t>
    </r>
    <r>
      <rPr>
        <b/>
        <vertAlign val="superscript"/>
        <sz val="10"/>
        <rFont val="Times New Roman"/>
        <family val="1"/>
        <charset val="204"/>
      </rPr>
      <t>1</t>
    </r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</si>
  <si>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</si>
  <si>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</si>
  <si>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</si>
  <si>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</si>
  <si>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</si>
  <si>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</si>
  <si>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</si>
  <si>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</si>
  <si>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</si>
  <si>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</si>
  <si>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</si>
  <si>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</si>
  <si>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0"/>
        <rFont val="Times New Roman"/>
        <family val="1"/>
        <charset val="204"/>
      </rPr>
      <t>позиция ІІІ 6</t>
    </r>
    <r>
      <rPr>
        <sz val="10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</si>
  <si>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</si>
  <si>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</si>
  <si>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</si>
  <si>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</si>
  <si>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</si>
  <si>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</si>
  <si>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</si>
  <si>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</si>
  <si>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висящи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</si>
  <si>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</si>
  <si>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</si>
  <si>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</si>
  <si>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</si>
  <si>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</si>
  <si>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</si>
  <si>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</si>
  <si>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</si>
  <si>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</si>
  <si>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</si>
  <si>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</si>
  <si>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</si>
  <si>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</si>
  <si>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</si>
  <si>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</si>
  <si>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</si>
  <si>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</si>
  <si>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</si>
  <si>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</si>
  <si>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0"/>
        <rFont val="Times New Roman"/>
        <family val="1"/>
        <charset val="204"/>
      </rPr>
      <t>позиция І 10</t>
    </r>
    <r>
      <rPr>
        <sz val="10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</si>
  <si>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0"/>
        <rFont val="Times New Roman"/>
        <family val="1"/>
        <charset val="204"/>
      </rPr>
      <t>позиция ІІ 11</t>
    </r>
    <r>
      <rPr>
        <sz val="10"/>
        <rFont val="Times New Roman"/>
        <family val="1"/>
        <charset val="204"/>
      </rPr>
      <t>)</t>
    </r>
  </si>
  <si>
    <t>Приходи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</si>
  <si>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</si>
  <si>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</si>
  <si>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</si>
  <si>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</si>
  <si>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</si>
  <si>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</si>
  <si>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</si>
  <si>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</si>
  <si>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</si>
  <si>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</si>
  <si>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</si>
  <si>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0"/>
        <rFont val="Times New Roman"/>
        <family val="1"/>
        <charset val="204"/>
      </rPr>
      <t>позиция ІІ 10</t>
    </r>
    <r>
      <rPr>
        <sz val="10"/>
        <rFont val="Times New Roman"/>
        <family val="1"/>
        <charset val="204"/>
      </rPr>
      <t>)</t>
    </r>
  </si>
  <si>
    <t>Разходи по инвестиции:</t>
  </si>
  <si>
    <t>разходи по управление на инвестициите</t>
  </si>
  <si>
    <t>отрицателни разлики от преоценка на стойността на инвестициите</t>
  </si>
  <si>
    <t>загуби от реализацията на инвестиции</t>
  </si>
  <si>
    <t>Общо за 5</t>
  </si>
  <si>
    <r>
      <t>Разпределен приход от инвестиции, пренесен в технически отчет по общо застраховане (</t>
    </r>
    <r>
      <rPr>
        <b/>
        <sz val="10"/>
        <rFont val="Times New Roman"/>
        <family val="1"/>
        <charset val="204"/>
      </rPr>
      <t>позиция І 2</t>
    </r>
    <r>
      <rPr>
        <sz val="10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</si>
  <si>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</si>
  <si>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</si>
  <si>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</si>
  <si>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</si>
  <si>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11.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</si>
  <si>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</si>
  <si>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</si>
  <si>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</si>
  <si>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</si>
  <si>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</si>
  <si>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</si>
  <si>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</si>
  <si>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</si>
  <si>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</si>
  <si>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r>
      <t xml:space="preserve">1 </t>
    </r>
    <r>
      <rPr>
        <b/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 </t>
    </r>
  </si>
  <si>
    <t>* Премийният приход на "Българска агенция за експортно застраховане" ЕАД по Кодекса за застраховането е 5 729 997 лв.</t>
  </si>
  <si>
    <r>
      <t>ОСНОВНИ ПОКАЗАТЕЛИ ЗА 2016 г. - ОБЩО ЗАСТРАХОВАНЕ</t>
    </r>
    <r>
      <rPr>
        <b/>
        <vertAlign val="superscript"/>
        <sz val="10"/>
        <rFont val="Times New Roman"/>
        <family val="1"/>
        <charset val="204"/>
      </rPr>
      <t>1</t>
    </r>
  </si>
  <si>
    <t>БРУТЕН КОЕФИЦИЕНТ НА ЩЕТИМОСТ</t>
  </si>
  <si>
    <t>БРУТЕН КОЕФИЦИНЕТ НА РАЗХОДИТЕ</t>
  </si>
  <si>
    <t>БРУТЕН КОМБИНИРАН КОЕФИЦИЕНТ</t>
  </si>
  <si>
    <r>
      <t>1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№30 от 19.07.2006 г.  за изискванията към счетоводството, формата и съдържанието на финансовите отчети, справките, докладите и приложенията на застрахователите и презастрахователите. </t>
    </r>
  </si>
  <si>
    <t>ИЗПЛАТЕНИ ОБЕЗЩЕТЕНИЯ ПО ДИРЕКТНО ОБЩО ЗАСТРАХОВАНЕ:</t>
  </si>
</sst>
</file>

<file path=xl/styles.xml><?xml version="1.0" encoding="utf-8"?>
<styleSheet xmlns="http://schemas.openxmlformats.org/spreadsheetml/2006/main">
  <numFmts count="15">
    <numFmt numFmtId="164" formatCode="_-* #,##0.00\ _л_в_-;\-* #,##0.00\ _л_в_-;_-* &quot;-&quot;??\ _л_в_-;_-@_-"/>
    <numFmt numFmtId="165" formatCode="#,##0;\(#,##0\)"/>
    <numFmt numFmtId="166" formatCode="0.000000"/>
    <numFmt numFmtId="167" formatCode="_-* #,##0\ _L_e_i_-;\-* #,##0\ _L_e_i_-;_-* &quot;-&quot;\ _L_e_i_-;_-@_-"/>
    <numFmt numFmtId="168" formatCode="_-* #,##0.00\ _L_e_i_-;\-* #,##0.00\ _L_e_i_-;_-* &quot;-&quot;??\ _L_e_i_-;_-@_-"/>
    <numFmt numFmtId="169" formatCode="_-* #,##0\ &quot;Lei&quot;_-;\-* #,##0\ &quot;Lei&quot;_-;_-* &quot;-&quot;\ &quot;Lei&quot;_-;_-@_-"/>
    <numFmt numFmtId="170" formatCode="_-* #,##0.00\ &quot;Lei&quot;_-;\-* #,##0.00\ &quot;Lei&quot;_-;_-* &quot;-&quot;??\ &quot;Lei&quot;_-;_-@_-"/>
    <numFmt numFmtId="171" formatCode="0.0;\(0.0\)"/>
    <numFmt numFmtId="172" formatCode="_-* #,##0\ _л_в_-;\-* #,##0\ _л_в_-;_-* &quot;-&quot;??\ _л_в_-;_-@_-"/>
    <numFmt numFmtId="173" formatCode="#,##0.0"/>
    <numFmt numFmtId="174" formatCode="0.0%"/>
    <numFmt numFmtId="175" formatCode="#,##0.000"/>
    <numFmt numFmtId="176" formatCode="0000000"/>
    <numFmt numFmtId="177" formatCode="_-* #,##0.00&quot;лв&quot;_-;\-* #,##0.00&quot;лв&quot;_-;_-* &quot;-&quot;??&quot;лв&quot;_-;_-@_-"/>
    <numFmt numFmtId="178" formatCode="#,##0_ ;\-#,##0\ "/>
  </numFmts>
  <fonts count="60">
    <font>
      <sz val="10"/>
      <name val="Arial"/>
      <charset val="204"/>
    </font>
    <font>
      <sz val="10"/>
      <name val="Arial"/>
      <charset val="204"/>
    </font>
    <font>
      <sz val="10"/>
      <name val="Arial CYR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Book Antiqua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0"/>
      <name val="Arial"/>
      <family val="2"/>
      <charset val="204"/>
    </font>
    <font>
      <b/>
      <i/>
      <vertAlign val="superscript"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vertAlign val="superscript"/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0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76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16" fillId="0" borderId="0" applyFill="0" applyBorder="0" applyProtection="0">
      <alignment horizontal="center" vertical="center"/>
    </xf>
    <xf numFmtId="3" fontId="23" fillId="0" borderId="0" applyFill="0" applyProtection="0">
      <alignment horizontal="right" vertical="center"/>
    </xf>
    <xf numFmtId="3" fontId="24" fillId="0" borderId="4" applyNumberFormat="0" applyFill="0" applyBorder="0" applyProtection="0">
      <alignment horizontal="center" vertical="center" wrapText="1"/>
    </xf>
    <xf numFmtId="21" fontId="25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6" fillId="7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7" fillId="20" borderId="7" applyNumberFormat="0" applyAlignment="0" applyProtection="0"/>
    <xf numFmtId="0" fontId="21" fillId="21" borderId="0" applyNumberFormat="0" applyFont="0" applyBorder="0" applyAlignment="0" applyProtection="0"/>
    <xf numFmtId="0" fontId="20" fillId="0" borderId="8">
      <alignment horizontal="center" vertical="center" wrapText="1"/>
    </xf>
    <xf numFmtId="164" fontId="1" fillId="0" borderId="0" applyFont="0" applyFill="0" applyBorder="0" applyAlignment="0" applyProtection="0"/>
    <xf numFmtId="2" fontId="25" fillId="0" borderId="0" applyFont="0" applyFill="0" applyBorder="0" applyProtection="0">
      <alignment horizontal="right" vertical="top"/>
    </xf>
    <xf numFmtId="177" fontId="16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0" fontId="14" fillId="0" borderId="0" applyFont="0" applyFill="0" applyBorder="0" applyAlignment="0" applyProtection="0"/>
    <xf numFmtId="166" fontId="4" fillId="0" borderId="9" applyFill="0" applyBorder="0">
      <alignment horizontal="center" vertical="center"/>
    </xf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0" fontId="30" fillId="21" borderId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21" fillId="22" borderId="13" applyProtection="0">
      <alignment horizontal="center" vertical="center" wrapText="1"/>
    </xf>
    <xf numFmtId="1" fontId="34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5" fillId="0" borderId="0" applyNumberFormat="0" applyFill="0" applyBorder="0" applyAlignment="0" applyProtection="0">
      <alignment horizontal="left" vertical="center"/>
    </xf>
    <xf numFmtId="1" fontId="36" fillId="21" borderId="0" applyNumberFormat="0" applyFont="0" applyBorder="0" applyAlignment="0" applyProtection="0">
      <alignment horizontal="left" vertical="center"/>
    </xf>
    <xf numFmtId="1" fontId="37" fillId="0" borderId="0" applyNumberFormat="0" applyFill="0" applyBorder="0" applyAlignment="0" applyProtection="0">
      <alignment horizontal="left" vertical="center"/>
    </xf>
    <xf numFmtId="4" fontId="38" fillId="0" borderId="0" applyFont="0" applyFill="0" applyBorder="0" applyAlignment="0" applyProtection="0"/>
    <xf numFmtId="14" fontId="20" fillId="0" borderId="2">
      <alignment horizontal="center"/>
    </xf>
    <xf numFmtId="171" fontId="15" fillId="0" borderId="0" applyFill="0" applyBorder="0">
      <alignment horizontal="center" vertical="center"/>
    </xf>
    <xf numFmtId="0" fontId="39" fillId="7" borderId="6" applyNumberFormat="0" applyAlignment="0" applyProtection="0"/>
    <xf numFmtId="1" fontId="25" fillId="0" borderId="0" applyFont="0" applyFill="0" applyBorder="0" applyProtection="0">
      <alignment horizontal="left" wrapText="1"/>
    </xf>
    <xf numFmtId="0" fontId="20" fillId="0" borderId="14"/>
    <xf numFmtId="0" fontId="40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67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41" fillId="23" borderId="20" applyNumberFormat="0">
      <alignment horizontal="right" vertical="center"/>
      <protection locked="0"/>
    </xf>
    <xf numFmtId="0" fontId="42" fillId="24" borderId="0" applyNumberFormat="0" applyBorder="0" applyAlignment="0" applyProtection="0"/>
    <xf numFmtId="0" fontId="22" fillId="0" borderId="19">
      <alignment horizontal="left" wrapText="1"/>
    </xf>
    <xf numFmtId="0" fontId="30" fillId="0" borderId="16">
      <alignment horizontal="left" vertical="center"/>
    </xf>
    <xf numFmtId="0" fontId="43" fillId="0" borderId="4" applyNumberFormat="0" applyFont="0">
      <alignment horizontal="left" vertical="top" wrapText="1"/>
    </xf>
    <xf numFmtId="0" fontId="44" fillId="0" borderId="0"/>
    <xf numFmtId="3" fontId="2" fillId="0" borderId="0">
      <alignment horizontal="right" vertical="center"/>
    </xf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0" fontId="1" fillId="25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5" fillId="7" borderId="22" applyNumberFormat="0" applyAlignment="0" applyProtection="0"/>
    <xf numFmtId="9" fontId="1" fillId="0" borderId="0" applyFont="0" applyFill="0" applyBorder="0" applyAlignment="0" applyProtection="0"/>
    <xf numFmtId="10" fontId="16" fillId="0" borderId="0" applyFill="0" applyBorder="0" applyProtection="0">
      <alignment horizontal="right" vertical="center"/>
    </xf>
    <xf numFmtId="173" fontId="16" fillId="0" borderId="0" applyFont="0" applyFill="0" applyBorder="0" applyProtection="0">
      <alignment horizontal="center" vertical="center"/>
    </xf>
    <xf numFmtId="173" fontId="16" fillId="0" borderId="0" applyFont="0" applyFill="0" applyBorder="0" applyProtection="0">
      <alignment horizontal="center" vertical="center"/>
    </xf>
    <xf numFmtId="4" fontId="16" fillId="0" borderId="0" applyFill="0" applyBorder="0" applyProtection="0">
      <alignment horizontal="center" vertical="center"/>
    </xf>
    <xf numFmtId="4" fontId="16" fillId="0" borderId="0">
      <alignment horizontal="right" vertical="center"/>
    </xf>
    <xf numFmtId="175" fontId="16" fillId="0" borderId="0" applyFill="0" applyBorder="0" applyProtection="0">
      <alignment horizontal="center" vertical="center"/>
    </xf>
    <xf numFmtId="175" fontId="16" fillId="0" borderId="0">
      <alignment horizontal="right" vertical="center"/>
    </xf>
    <xf numFmtId="166" fontId="25" fillId="0" borderId="0" applyFont="0" applyFill="0" applyBorder="0" applyProtection="0">
      <alignment horizontal="right" vertical="top" wrapText="1"/>
    </xf>
    <xf numFmtId="1" fontId="34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0" fillId="0" borderId="26">
      <alignment vertical="center"/>
    </xf>
    <xf numFmtId="165" fontId="16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6" fillId="0" borderId="0" applyNumberFormat="0" applyFill="0" applyBorder="0" applyAlignment="0" applyProtection="0"/>
    <xf numFmtId="0" fontId="47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16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4" fillId="0" borderId="0" applyFont="0" applyFill="0" applyBorder="0" applyProtection="0">
      <alignment horizontal="right" vertical="center"/>
    </xf>
    <xf numFmtId="0" fontId="48" fillId="0" borderId="0" applyNumberFormat="0" applyFill="0" applyBorder="0" applyAlignment="0" applyProtection="0"/>
    <xf numFmtId="0" fontId="30" fillId="0" borderId="0">
      <alignment wrapText="1"/>
    </xf>
    <xf numFmtId="49" fontId="49" fillId="0" borderId="0">
      <alignment horizontal="centerContinuous"/>
    </xf>
    <xf numFmtId="0" fontId="22" fillId="0" borderId="8">
      <alignment horizontal="left" vertical="center" wrapText="1"/>
    </xf>
  </cellStyleXfs>
  <cellXfs count="199">
    <xf numFmtId="0" fontId="0" fillId="0" borderId="0" xfId="0"/>
    <xf numFmtId="3" fontId="4" fillId="0" borderId="0" xfId="0" applyNumberFormat="1" applyFont="1"/>
    <xf numFmtId="0" fontId="4" fillId="0" borderId="0" xfId="0" applyFont="1"/>
    <xf numFmtId="3" fontId="8" fillId="0" borderId="0" xfId="0" applyNumberFormat="1" applyFont="1"/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5" fillId="0" borderId="0" xfId="0" applyFont="1"/>
    <xf numFmtId="10" fontId="4" fillId="0" borderId="0" xfId="95" applyNumberFormat="1" applyFont="1"/>
    <xf numFmtId="10" fontId="4" fillId="0" borderId="0" xfId="95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10" fontId="4" fillId="0" borderId="0" xfId="0" applyNumberFormat="1" applyFont="1" applyBorder="1" applyAlignment="1">
      <alignment horizontal="right"/>
    </xf>
    <xf numFmtId="10" fontId="4" fillId="0" borderId="0" xfId="0" applyNumberFormat="1" applyFont="1" applyBorder="1"/>
    <xf numFmtId="0" fontId="4" fillId="0" borderId="0" xfId="0" applyFont="1" applyFill="1"/>
    <xf numFmtId="3" fontId="4" fillId="0" borderId="13" xfId="0" applyNumberFormat="1" applyFont="1" applyBorder="1"/>
    <xf numFmtId="3" fontId="5" fillId="0" borderId="13" xfId="89" applyNumberFormat="1" applyFont="1" applyFill="1" applyBorder="1" applyAlignment="1" applyProtection="1">
      <alignment horizontal="left" vertical="center" wrapText="1"/>
    </xf>
    <xf numFmtId="3" fontId="5" fillId="0" borderId="0" xfId="89" applyNumberFormat="1" applyFont="1" applyFill="1" applyBorder="1" applyProtection="1">
      <alignment horizontal="center" vertical="center" wrapText="1"/>
    </xf>
    <xf numFmtId="0" fontId="5" fillId="0" borderId="13" xfId="89" applyNumberFormat="1" applyFont="1" applyFill="1" applyBorder="1" applyAlignment="1" applyProtection="1">
      <alignment horizontal="left" vertical="center" wrapText="1"/>
    </xf>
    <xf numFmtId="3" fontId="4" fillId="0" borderId="13" xfId="88" applyNumberFormat="1" applyFont="1" applyBorder="1" applyProtection="1">
      <alignment horizontal="right" vertical="center"/>
      <protection locked="0"/>
    </xf>
    <xf numFmtId="0" fontId="4" fillId="0" borderId="13" xfId="89" applyNumberFormat="1" applyFont="1" applyFill="1" applyBorder="1" applyAlignment="1" applyProtection="1">
      <alignment horizontal="center" vertical="center" wrapText="1"/>
    </xf>
    <xf numFmtId="0" fontId="4" fillId="26" borderId="0" xfId="0" applyFont="1" applyFill="1" applyBorder="1" applyAlignment="1" applyProtection="1">
      <alignment horizontal="left"/>
    </xf>
    <xf numFmtId="0" fontId="11" fillId="0" borderId="0" xfId="0" applyFont="1" applyBorder="1"/>
    <xf numFmtId="3" fontId="5" fillId="0" borderId="13" xfId="89" applyNumberFormat="1" applyFont="1" applyFill="1" applyBorder="1" applyAlignment="1" applyProtection="1">
      <alignment horizontal="left"/>
    </xf>
    <xf numFmtId="3" fontId="5" fillId="0" borderId="13" xfId="89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/>
    </xf>
    <xf numFmtId="0" fontId="10" fillId="0" borderId="13" xfId="90" applyFont="1" applyFill="1" applyBorder="1" applyAlignment="1" applyProtection="1">
      <alignment horizontal="left" wrapText="1"/>
    </xf>
    <xf numFmtId="0" fontId="10" fillId="0" borderId="13" xfId="0" applyFont="1" applyBorder="1" applyAlignment="1">
      <alignment wrapText="1"/>
    </xf>
    <xf numFmtId="0" fontId="50" fillId="0" borderId="33" xfId="0" applyFont="1" applyBorder="1"/>
    <xf numFmtId="10" fontId="9" fillId="0" borderId="34" xfId="0" applyNumberFormat="1" applyFont="1" applyBorder="1" applyAlignment="1">
      <alignment horizontal="right" wrapText="1"/>
    </xf>
    <xf numFmtId="3" fontId="4" fillId="0" borderId="0" xfId="43" applyNumberFormat="1" applyFont="1" applyBorder="1" applyAlignment="1">
      <alignment wrapText="1"/>
    </xf>
    <xf numFmtId="174" fontId="4" fillId="0" borderId="0" xfId="95" applyNumberFormat="1" applyFont="1"/>
    <xf numFmtId="174" fontId="4" fillId="0" borderId="13" xfId="95" applyNumberFormat="1" applyFont="1" applyBorder="1"/>
    <xf numFmtId="4" fontId="6" fillId="0" borderId="0" xfId="0" applyNumberFormat="1" applyFont="1" applyFill="1" applyBorder="1" applyAlignment="1" applyProtection="1">
      <alignment horizontal="center"/>
    </xf>
    <xf numFmtId="3" fontId="10" fillId="26" borderId="13" xfId="0" applyNumberFormat="1" applyFont="1" applyFill="1" applyBorder="1"/>
    <xf numFmtId="174" fontId="4" fillId="26" borderId="13" xfId="95" applyNumberFormat="1" applyFont="1" applyFill="1" applyBorder="1"/>
    <xf numFmtId="174" fontId="4" fillId="26" borderId="0" xfId="95" applyNumberFormat="1" applyFont="1" applyFill="1" applyBorder="1"/>
    <xf numFmtId="0" fontId="4" fillId="0" borderId="0" xfId="0" applyFont="1" applyBorder="1"/>
    <xf numFmtId="0" fontId="5" fillId="0" borderId="13" xfId="89" applyNumberFormat="1" applyFont="1" applyFill="1" applyBorder="1" applyAlignment="1" applyProtection="1">
      <alignment horizontal="center" vertical="center" wrapText="1"/>
    </xf>
    <xf numFmtId="3" fontId="5" fillId="0" borderId="13" xfId="89" applyNumberFormat="1" applyFont="1" applyFill="1" applyBorder="1" applyProtection="1">
      <alignment horizontal="center" vertical="center" wrapText="1"/>
    </xf>
    <xf numFmtId="0" fontId="4" fillId="0" borderId="13" xfId="89" applyNumberFormat="1" applyFont="1" applyFill="1" applyBorder="1" applyAlignment="1" applyProtection="1">
      <alignment horizontal="left" vertical="center" wrapText="1"/>
    </xf>
    <xf numFmtId="0" fontId="5" fillId="0" borderId="13" xfId="89" applyNumberFormat="1" applyFont="1" applyFill="1" applyBorder="1" applyAlignment="1" applyProtection="1">
      <alignment horizontal="right" vertical="center" wrapText="1"/>
    </xf>
    <xf numFmtId="0" fontId="52" fillId="0" borderId="13" xfId="89" applyNumberFormat="1" applyFont="1" applyFill="1" applyBorder="1" applyAlignment="1" applyProtection="1">
      <alignment horizontal="left" vertical="center" wrapText="1"/>
    </xf>
    <xf numFmtId="3" fontId="4" fillId="0" borderId="13" xfId="89" applyNumberFormat="1" applyFont="1" applyFill="1" applyBorder="1" applyProtection="1">
      <alignment horizontal="center" vertical="center" wrapText="1"/>
    </xf>
    <xf numFmtId="0" fontId="4" fillId="0" borderId="13" xfId="89" applyNumberFormat="1" applyFont="1" applyFill="1" applyBorder="1" applyAlignment="1" applyProtection="1">
      <alignment horizontal="left" wrapText="1"/>
    </xf>
    <xf numFmtId="3" fontId="4" fillId="0" borderId="13" xfId="89" applyNumberFormat="1" applyFont="1" applyFill="1" applyBorder="1" applyAlignment="1" applyProtection="1">
      <alignment vertical="center"/>
    </xf>
    <xf numFmtId="0" fontId="30" fillId="0" borderId="0" xfId="90" applyFont="1" applyFill="1" applyBorder="1" applyAlignment="1"/>
    <xf numFmtId="0" fontId="5" fillId="0" borderId="0" xfId="0" applyFont="1" applyAlignment="1">
      <alignment horizontal="center"/>
    </xf>
    <xf numFmtId="3" fontId="10" fillId="0" borderId="35" xfId="0" applyNumberFormat="1" applyFont="1" applyBorder="1"/>
    <xf numFmtId="0" fontId="4" fillId="0" borderId="13" xfId="0" applyFont="1" applyBorder="1" applyAlignment="1">
      <alignment horizontal="center" vertical="center"/>
    </xf>
    <xf numFmtId="0" fontId="0" fillId="0" borderId="0" xfId="0" applyBorder="1" applyAlignment="1"/>
    <xf numFmtId="0" fontId="50" fillId="0" borderId="0" xfId="0" applyFont="1" applyAlignment="1">
      <alignment horizontal="left"/>
    </xf>
    <xf numFmtId="0" fontId="53" fillId="0" borderId="0" xfId="0" applyFont="1" applyFill="1" applyBorder="1" applyAlignment="1">
      <alignment wrapText="1"/>
    </xf>
    <xf numFmtId="3" fontId="4" fillId="0" borderId="0" xfId="0" applyNumberFormat="1" applyFont="1" applyFill="1"/>
    <xf numFmtId="49" fontId="4" fillId="0" borderId="13" xfId="0" applyNumberFormat="1" applyFont="1" applyBorder="1" applyAlignment="1">
      <alignment horizontal="center" vertical="center"/>
    </xf>
    <xf numFmtId="0" fontId="10" fillId="0" borderId="13" xfId="90" applyFont="1" applyFill="1" applyBorder="1" applyAlignment="1" applyProtection="1">
      <alignment vertical="center" wrapText="1"/>
    </xf>
    <xf numFmtId="174" fontId="4" fillId="0" borderId="0" xfId="0" applyNumberFormat="1" applyFont="1"/>
    <xf numFmtId="0" fontId="4" fillId="0" borderId="33" xfId="0" applyFont="1" applyBorder="1"/>
    <xf numFmtId="0" fontId="13" fillId="0" borderId="13" xfId="89" applyNumberFormat="1" applyFont="1" applyFill="1" applyBorder="1" applyAlignment="1" applyProtection="1">
      <alignment horizontal="center" vertical="center" wrapText="1"/>
    </xf>
    <xf numFmtId="0" fontId="12" fillId="0" borderId="13" xfId="89" applyNumberFormat="1" applyFont="1" applyFill="1" applyBorder="1" applyAlignment="1" applyProtection="1">
      <alignment horizontal="left" vertical="center" wrapText="1"/>
    </xf>
    <xf numFmtId="0" fontId="9" fillId="0" borderId="13" xfId="89" applyNumberFormat="1" applyFont="1" applyFill="1" applyBorder="1" applyAlignment="1" applyProtection="1">
      <alignment horizontal="left" vertical="center" wrapText="1"/>
    </xf>
    <xf numFmtId="3" fontId="4" fillId="0" borderId="13" xfId="89" applyNumberFormat="1" applyFont="1" applyFill="1" applyBorder="1" applyAlignment="1" applyProtection="1">
      <alignment horizontal="left" vertical="center" wrapText="1"/>
    </xf>
    <xf numFmtId="3" fontId="5" fillId="0" borderId="13" xfId="89" applyNumberFormat="1" applyFont="1" applyFill="1" applyBorder="1" applyAlignment="1" applyProtection="1">
      <alignment horizontal="right" vertical="center" wrapText="1"/>
    </xf>
    <xf numFmtId="3" fontId="4" fillId="0" borderId="13" xfId="89" applyNumberFormat="1" applyFont="1" applyFill="1" applyBorder="1" applyAlignment="1" applyProtection="1">
      <alignment vertical="center" wrapText="1"/>
    </xf>
    <xf numFmtId="3" fontId="4" fillId="0" borderId="13" xfId="89" applyNumberFormat="1" applyFont="1" applyFill="1" applyBorder="1" applyAlignment="1" applyProtection="1">
      <alignment horizontal="right" vertical="center" wrapText="1"/>
    </xf>
    <xf numFmtId="0" fontId="51" fillId="0" borderId="0" xfId="0" applyFont="1" applyFill="1"/>
    <xf numFmtId="10" fontId="9" fillId="0" borderId="0" xfId="0" applyNumberFormat="1" applyFont="1" applyBorder="1" applyAlignment="1">
      <alignment horizontal="right" wrapText="1"/>
    </xf>
    <xf numFmtId="0" fontId="50" fillId="0" borderId="0" xfId="0" applyFont="1" applyFill="1" applyBorder="1" applyAlignment="1"/>
    <xf numFmtId="0" fontId="50" fillId="0" borderId="0" xfId="0" applyFont="1" applyBorder="1"/>
    <xf numFmtId="0" fontId="4" fillId="0" borderId="0" xfId="0" applyFont="1" applyFill="1" applyBorder="1"/>
    <xf numFmtId="2" fontId="4" fillId="0" borderId="0" xfId="0" applyNumberFormat="1" applyFont="1"/>
    <xf numFmtId="4" fontId="54" fillId="0" borderId="0" xfId="0" applyNumberFormat="1" applyFont="1" applyFill="1"/>
    <xf numFmtId="3" fontId="5" fillId="0" borderId="13" xfId="89" applyNumberFormat="1" applyFont="1" applyFill="1" applyBorder="1" applyAlignment="1" applyProtection="1">
      <alignment vertical="center"/>
    </xf>
    <xf numFmtId="3" fontId="5" fillId="0" borderId="13" xfId="88" applyNumberFormat="1" applyFont="1" applyBorder="1" applyProtection="1">
      <alignment horizontal="right" vertical="center"/>
      <protection locked="0"/>
    </xf>
    <xf numFmtId="0" fontId="0" fillId="0" borderId="13" xfId="0" applyBorder="1" applyAlignment="1">
      <alignment horizontal="center" wrapText="1"/>
    </xf>
    <xf numFmtId="0" fontId="4" fillId="0" borderId="0" xfId="0" applyFont="1" applyAlignment="1">
      <alignment wrapText="1"/>
    </xf>
    <xf numFmtId="0" fontId="30" fillId="0" borderId="26" xfId="90" applyFont="1" applyFill="1" applyBorder="1" applyAlignment="1">
      <alignment horizontal="center" wrapText="1"/>
    </xf>
    <xf numFmtId="0" fontId="51" fillId="0" borderId="0" xfId="0" applyFont="1"/>
    <xf numFmtId="3" fontId="4" fillId="0" borderId="35" xfId="89" applyNumberFormat="1" applyFont="1" applyFill="1" applyBorder="1" applyAlignment="1" applyProtection="1">
      <alignment vertical="center"/>
    </xf>
    <xf numFmtId="174" fontId="4" fillId="0" borderId="0" xfId="95" applyNumberFormat="1" applyFont="1" applyFill="1"/>
    <xf numFmtId="10" fontId="4" fillId="0" borderId="13" xfId="95" applyNumberFormat="1" applyFont="1" applyBorder="1"/>
    <xf numFmtId="10" fontId="4" fillId="0" borderId="13" xfId="0" applyNumberFormat="1" applyFont="1" applyBorder="1"/>
    <xf numFmtId="3" fontId="5" fillId="0" borderId="13" xfId="0" applyNumberFormat="1" applyFont="1" applyBorder="1"/>
    <xf numFmtId="0" fontId="4" fillId="0" borderId="0" xfId="0" applyFont="1" applyFill="1" applyBorder="1" applyAlignment="1" applyProtection="1">
      <alignment horizontal="left"/>
    </xf>
    <xf numFmtId="0" fontId="11" fillId="0" borderId="0" xfId="0" applyFont="1"/>
    <xf numFmtId="3" fontId="12" fillId="0" borderId="13" xfId="0" applyNumberFormat="1" applyFont="1" applyBorder="1"/>
    <xf numFmtId="10" fontId="5" fillId="0" borderId="13" xfId="95" applyNumberFormat="1" applyFont="1" applyBorder="1"/>
    <xf numFmtId="10" fontId="5" fillId="0" borderId="13" xfId="0" applyNumberFormat="1" applyFont="1" applyBorder="1"/>
    <xf numFmtId="0" fontId="4" fillId="0" borderId="0" xfId="0" applyFont="1" applyFill="1" applyAlignment="1"/>
    <xf numFmtId="175" fontId="4" fillId="0" borderId="13" xfId="0" applyNumberFormat="1" applyFont="1" applyBorder="1"/>
    <xf numFmtId="3" fontId="5" fillId="0" borderId="0" xfId="0" applyNumberFormat="1" applyFont="1" applyFill="1" applyBorder="1" applyAlignment="1">
      <alignment horizontal="centerContinuous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0" fillId="0" borderId="13" xfId="0" applyBorder="1" applyAlignment="1">
      <alignment wrapText="1"/>
    </xf>
    <xf numFmtId="0" fontId="30" fillId="0" borderId="13" xfId="90" applyFont="1" applyFill="1" applyBorder="1" applyAlignment="1">
      <alignment wrapText="1"/>
    </xf>
    <xf numFmtId="0" fontId="0" fillId="0" borderId="13" xfId="0" applyBorder="1" applyAlignment="1">
      <alignment horizontal="center" vertical="center" wrapText="1"/>
    </xf>
    <xf numFmtId="3" fontId="10" fillId="0" borderId="35" xfId="0" applyNumberFormat="1" applyFont="1" applyFill="1" applyBorder="1"/>
    <xf numFmtId="3" fontId="9" fillId="0" borderId="13" xfId="0" applyNumberFormat="1" applyFont="1" applyFill="1" applyBorder="1"/>
    <xf numFmtId="0" fontId="4" fillId="0" borderId="0" xfId="0" applyFont="1" applyAlignment="1">
      <alignment horizontal="center"/>
    </xf>
    <xf numFmtId="0" fontId="6" fillId="0" borderId="36" xfId="0" applyFont="1" applyFill="1" applyBorder="1" applyAlignment="1">
      <alignment horizontal="centerContinuous" vertical="center" wrapText="1"/>
    </xf>
    <xf numFmtId="0" fontId="6" fillId="0" borderId="0" xfId="0" applyFont="1" applyFill="1" applyBorder="1" applyAlignment="1">
      <alignment horizontal="centerContinuous" vertical="center" wrapText="1"/>
    </xf>
    <xf numFmtId="0" fontId="7" fillId="0" borderId="9" xfId="0" applyFont="1" applyFill="1" applyBorder="1" applyAlignment="1">
      <alignment horizontal="centerContinuous" vertical="center" wrapText="1"/>
    </xf>
    <xf numFmtId="3" fontId="5" fillId="0" borderId="26" xfId="0" applyNumberFormat="1" applyFont="1" applyFill="1" applyBorder="1" applyAlignment="1">
      <alignment horizontal="centerContinuous" vertical="center" wrapText="1"/>
    </xf>
    <xf numFmtId="3" fontId="5" fillId="0" borderId="37" xfId="0" applyNumberFormat="1" applyFont="1" applyFill="1" applyBorder="1" applyAlignment="1">
      <alignment horizontal="centerContinuous" vertical="center" wrapText="1"/>
    </xf>
    <xf numFmtId="0" fontId="7" fillId="0" borderId="35" xfId="0" applyFont="1" applyFill="1" applyBorder="1" applyAlignment="1">
      <alignment horizontal="centerContinuous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right" wrapText="1"/>
    </xf>
    <xf numFmtId="3" fontId="9" fillId="0" borderId="26" xfId="0" applyNumberFormat="1" applyFont="1" applyFill="1" applyBorder="1" applyAlignment="1">
      <alignment horizontal="centerContinuous"/>
    </xf>
    <xf numFmtId="3" fontId="9" fillId="0" borderId="37" xfId="0" applyNumberFormat="1" applyFont="1" applyFill="1" applyBorder="1" applyAlignment="1">
      <alignment horizontal="centerContinuous"/>
    </xf>
    <xf numFmtId="174" fontId="9" fillId="0" borderId="26" xfId="95" applyNumberFormat="1" applyFont="1" applyFill="1" applyBorder="1" applyAlignment="1">
      <alignment horizontal="centerContinuous"/>
    </xf>
    <xf numFmtId="174" fontId="9" fillId="0" borderId="37" xfId="95" applyNumberFormat="1" applyFont="1" applyFill="1" applyBorder="1" applyAlignment="1">
      <alignment horizontal="centerContinuous"/>
    </xf>
    <xf numFmtId="174" fontId="10" fillId="0" borderId="26" xfId="95" applyNumberFormat="1" applyFont="1" applyFill="1" applyBorder="1" applyAlignment="1">
      <alignment horizontal="centerContinuous"/>
    </xf>
    <xf numFmtId="174" fontId="10" fillId="0" borderId="37" xfId="95" applyNumberFormat="1" applyFont="1" applyFill="1" applyBorder="1" applyAlignment="1">
      <alignment horizontal="centerContinuous"/>
    </xf>
    <xf numFmtId="3" fontId="10" fillId="0" borderId="13" xfId="0" applyNumberFormat="1" applyFont="1" applyFill="1" applyBorder="1"/>
    <xf numFmtId="3" fontId="9" fillId="0" borderId="35" xfId="0" applyNumberFormat="1" applyFont="1" applyFill="1" applyBorder="1"/>
    <xf numFmtId="0" fontId="5" fillId="0" borderId="0" xfId="0" applyFont="1" applyFill="1"/>
    <xf numFmtId="0" fontId="5" fillId="0" borderId="0" xfId="0" applyFont="1" applyFill="1" applyBorder="1" applyAlignment="1">
      <alignment horizontal="centerContinuous"/>
    </xf>
    <xf numFmtId="0" fontId="7" fillId="0" borderId="13" xfId="0" applyFont="1" applyFill="1" applyBorder="1" applyAlignment="1">
      <alignment horizontal="center" vertical="center" wrapText="1"/>
    </xf>
    <xf numFmtId="3" fontId="5" fillId="0" borderId="13" xfId="0" applyNumberFormat="1" applyFont="1" applyFill="1" applyBorder="1" applyAlignment="1">
      <alignment horizontal="center" vertical="center" wrapText="1"/>
    </xf>
    <xf numFmtId="3" fontId="5" fillId="0" borderId="13" xfId="0" quotePrefix="1" applyNumberFormat="1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5" fillId="0" borderId="36" xfId="0" applyFont="1" applyFill="1" applyBorder="1" applyAlignment="1">
      <alignment horizontal="centerContinuous"/>
    </xf>
    <xf numFmtId="0" fontId="12" fillId="0" borderId="0" xfId="0" applyFont="1" applyFill="1" applyAlignment="1">
      <alignment horizontal="center" vertical="center" wrapText="1"/>
    </xf>
    <xf numFmtId="174" fontId="4" fillId="0" borderId="0" xfId="95" applyNumberFormat="1" applyFont="1" applyBorder="1"/>
    <xf numFmtId="0" fontId="30" fillId="0" borderId="0" xfId="90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Continuous"/>
    </xf>
    <xf numFmtId="0" fontId="9" fillId="0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Continuous"/>
    </xf>
    <xf numFmtId="0" fontId="9" fillId="0" borderId="33" xfId="0" applyFont="1" applyBorder="1" applyAlignment="1">
      <alignment horizontal="right" wrapText="1"/>
    </xf>
    <xf numFmtId="0" fontId="9" fillId="0" borderId="0" xfId="0" applyFont="1" applyBorder="1" applyAlignment="1">
      <alignment horizontal="right" wrapText="1"/>
    </xf>
    <xf numFmtId="3" fontId="5" fillId="0" borderId="0" xfId="0" applyNumberFormat="1" applyFont="1" applyBorder="1"/>
    <xf numFmtId="10" fontId="5" fillId="0" borderId="0" xfId="95" applyNumberFormat="1" applyFont="1" applyBorder="1"/>
    <xf numFmtId="10" fontId="5" fillId="0" borderId="0" xfId="0" applyNumberFormat="1" applyFont="1" applyBorder="1"/>
    <xf numFmtId="0" fontId="7" fillId="0" borderId="0" xfId="0" applyFont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 wrapText="1"/>
    </xf>
    <xf numFmtId="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21" borderId="13" xfId="0" applyFont="1" applyFill="1" applyBorder="1" applyAlignment="1">
      <alignment horizontal="centerContinuous" vertical="center" wrapText="1"/>
    </xf>
    <xf numFmtId="3" fontId="4" fillId="21" borderId="13" xfId="0" applyNumberFormat="1" applyFont="1" applyFill="1" applyBorder="1" applyAlignment="1">
      <alignment horizontal="right" vertical="center" wrapText="1"/>
    </xf>
    <xf numFmtId="3" fontId="4" fillId="21" borderId="13" xfId="0" applyNumberFormat="1" applyFont="1" applyFill="1" applyBorder="1" applyAlignment="1">
      <alignment horizontal="center" vertical="center" wrapText="1"/>
    </xf>
    <xf numFmtId="3" fontId="4" fillId="0" borderId="0" xfId="89" applyNumberFormat="1" applyFont="1" applyFill="1" applyBorder="1" applyAlignment="1" applyProtection="1">
      <alignment horizontal="center" vertical="center" wrapText="1"/>
    </xf>
    <xf numFmtId="0" fontId="5" fillId="0" borderId="35" xfId="89" applyNumberFormat="1" applyFont="1" applyFill="1" applyBorder="1" applyAlignment="1" applyProtection="1">
      <alignment horizontal="center"/>
    </xf>
    <xf numFmtId="0" fontId="5" fillId="0" borderId="35" xfId="89" applyNumberFormat="1" applyFont="1" applyFill="1" applyBorder="1" applyAlignment="1" applyProtection="1">
      <alignment horizontal="left"/>
    </xf>
    <xf numFmtId="3" fontId="5" fillId="0" borderId="35" xfId="89" applyNumberFormat="1" applyFont="1" applyFill="1" applyBorder="1" applyAlignment="1" applyProtection="1">
      <alignment vertical="center"/>
    </xf>
    <xf numFmtId="3" fontId="4" fillId="0" borderId="13" xfId="89" applyNumberFormat="1" applyFont="1" applyFill="1" applyBorder="1" applyAlignment="1" applyProtection="1">
      <alignment horizontal="center" vertical="center" wrapText="1"/>
    </xf>
    <xf numFmtId="0" fontId="7" fillId="21" borderId="13" xfId="89" applyNumberFormat="1" applyFont="1" applyFill="1" applyBorder="1" applyAlignment="1" applyProtection="1">
      <alignment horizontal="centerContinuous" vertical="center" wrapText="1"/>
    </xf>
    <xf numFmtId="3" fontId="4" fillId="21" borderId="13" xfId="89" applyNumberFormat="1" applyFont="1" applyFill="1" applyBorder="1" applyAlignment="1" applyProtection="1">
      <alignment horizontal="center" vertical="center" wrapText="1"/>
    </xf>
    <xf numFmtId="3" fontId="5" fillId="21" borderId="13" xfId="89" applyNumberFormat="1" applyFont="1" applyFill="1" applyBorder="1" applyAlignment="1" applyProtection="1">
      <alignment vertical="center"/>
    </xf>
    <xf numFmtId="3" fontId="5" fillId="0" borderId="0" xfId="89" applyNumberFormat="1" applyFont="1" applyFill="1" applyAlignment="1" applyProtection="1">
      <alignment horizontal="centerContinuous" vertical="center"/>
    </xf>
    <xf numFmtId="3" fontId="4" fillId="0" borderId="0" xfId="89" applyNumberFormat="1" applyFont="1" applyFill="1" applyBorder="1" applyProtection="1">
      <alignment horizontal="center" vertical="center" wrapText="1"/>
    </xf>
    <xf numFmtId="3" fontId="5" fillId="0" borderId="0" xfId="89" applyNumberFormat="1" applyFont="1" applyFill="1" applyBorder="1" applyAlignment="1" applyProtection="1">
      <alignment horizontal="centerContinuous" vertical="center" wrapText="1"/>
      <protection locked="0"/>
    </xf>
    <xf numFmtId="3" fontId="5" fillId="0" borderId="0" xfId="89" applyNumberFormat="1" applyFont="1" applyFill="1" applyBorder="1" applyAlignment="1" applyProtection="1">
      <alignment horizontal="center" vertical="center" wrapText="1"/>
      <protection locked="0"/>
    </xf>
    <xf numFmtId="3" fontId="5" fillId="0" borderId="0" xfId="89" applyNumberFormat="1" applyFont="1" applyFill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horizontal="right"/>
    </xf>
    <xf numFmtId="3" fontId="5" fillId="0" borderId="13" xfId="89" applyNumberFormat="1" applyFont="1" applyFill="1" applyBorder="1" applyAlignment="1" applyProtection="1">
      <alignment horizontal="center"/>
    </xf>
    <xf numFmtId="3" fontId="5" fillId="0" borderId="13" xfId="0" applyNumberFormat="1" applyFont="1" applyBorder="1" applyAlignment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center" vertical="center"/>
    </xf>
    <xf numFmtId="3" fontId="4" fillId="0" borderId="13" xfId="89" applyNumberFormat="1" applyFont="1" applyFill="1" applyBorder="1" applyAlignment="1" applyProtection="1">
      <alignment horizontal="right" vertical="center"/>
    </xf>
    <xf numFmtId="3" fontId="58" fillId="0" borderId="0" xfId="89" applyNumberFormat="1" applyFont="1" applyFill="1" applyBorder="1" applyAlignment="1" applyProtection="1">
      <alignment horizontal="center" vertical="center" wrapText="1"/>
    </xf>
    <xf numFmtId="174" fontId="4" fillId="0" borderId="0" xfId="95" applyNumberFormat="1" applyFont="1" applyFill="1" applyBorder="1" applyAlignment="1" applyProtection="1">
      <alignment horizontal="center" vertical="center" wrapText="1"/>
    </xf>
    <xf numFmtId="3" fontId="5" fillId="0" borderId="13" xfId="89" applyNumberFormat="1" applyFont="1" applyFill="1" applyBorder="1" applyAlignment="1" applyProtection="1">
      <alignment horizontal="center" vertical="center"/>
    </xf>
    <xf numFmtId="3" fontId="58" fillId="0" borderId="0" xfId="89" applyNumberFormat="1" applyFont="1" applyFill="1" applyBorder="1" applyProtection="1">
      <alignment horizontal="center" vertical="center" wrapText="1"/>
    </xf>
    <xf numFmtId="3" fontId="4" fillId="0" borderId="13" xfId="89" applyNumberFormat="1" applyFont="1" applyFill="1" applyBorder="1" applyAlignment="1" applyProtection="1">
      <alignment horizontal="right"/>
    </xf>
    <xf numFmtId="3" fontId="4" fillId="0" borderId="13" xfId="89" applyNumberFormat="1" applyFont="1" applyFill="1" applyBorder="1" applyAlignment="1" applyProtection="1">
      <alignment horizontal="left"/>
    </xf>
    <xf numFmtId="3" fontId="4" fillId="0" borderId="0" xfId="89" applyNumberFormat="1" applyFont="1" applyFill="1" applyBorder="1" applyAlignment="1" applyProtection="1">
      <alignment horizontal="left"/>
    </xf>
    <xf numFmtId="0" fontId="4" fillId="0" borderId="0" xfId="89" applyNumberFormat="1" applyFont="1" applyFill="1" applyBorder="1" applyAlignment="1" applyProtection="1">
      <alignment horizontal="left" vertical="center" wrapText="1"/>
      <protection locked="0"/>
    </xf>
    <xf numFmtId="0" fontId="5" fillId="0" borderId="13" xfId="0" applyFont="1" applyBorder="1" applyAlignment="1">
      <alignment horizontal="center" vertical="center"/>
    </xf>
    <xf numFmtId="0" fontId="4" fillId="0" borderId="13" xfId="90" applyFont="1" applyFill="1" applyBorder="1" applyAlignment="1" applyProtection="1">
      <alignment vertical="center" wrapText="1"/>
    </xf>
    <xf numFmtId="2" fontId="4" fillId="0" borderId="13" xfId="90" applyNumberFormat="1" applyFont="1" applyFill="1" applyBorder="1" applyAlignment="1" applyProtection="1">
      <alignment horizontal="center" vertical="center" wrapText="1"/>
    </xf>
    <xf numFmtId="2" fontId="4" fillId="0" borderId="13" xfId="95" applyNumberFormat="1" applyFont="1" applyBorder="1" applyAlignment="1">
      <alignment horizontal="center" vertical="center"/>
    </xf>
    <xf numFmtId="0" fontId="4" fillId="0" borderId="13" xfId="90" applyFont="1" applyFill="1" applyBorder="1" applyAlignment="1" applyProtection="1">
      <alignment horizontal="left" wrapText="1"/>
    </xf>
    <xf numFmtId="0" fontId="4" fillId="0" borderId="13" xfId="0" applyFont="1" applyBorder="1" applyAlignment="1">
      <alignment wrapText="1"/>
    </xf>
    <xf numFmtId="0" fontId="59" fillId="0" borderId="0" xfId="0" applyFont="1" applyBorder="1" applyAlignment="1">
      <alignment wrapText="1"/>
    </xf>
    <xf numFmtId="0" fontId="5" fillId="0" borderId="13" xfId="0" applyFont="1" applyFill="1" applyBorder="1" applyAlignment="1">
      <alignment horizontal="centerContinuous"/>
    </xf>
    <xf numFmtId="2" fontId="5" fillId="0" borderId="13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59" fillId="0" borderId="0" xfId="0" applyFont="1" applyBorder="1" applyAlignment="1">
      <alignment horizontal="left" wrapText="1"/>
    </xf>
    <xf numFmtId="3" fontId="4" fillId="0" borderId="13" xfId="0" applyNumberFormat="1" applyFont="1" applyFill="1" applyBorder="1" applyAlignment="1">
      <alignment horizontal="center" vertical="center"/>
    </xf>
    <xf numFmtId="3" fontId="4" fillId="0" borderId="13" xfId="0" applyNumberFormat="1" applyFont="1" applyFill="1" applyBorder="1" applyAlignment="1">
      <alignment horizontal="center" wrapText="1"/>
    </xf>
    <xf numFmtId="3" fontId="9" fillId="0" borderId="13" xfId="0" applyNumberFormat="1" applyFont="1" applyFill="1" applyBorder="1" applyAlignment="1"/>
    <xf numFmtId="10" fontId="9" fillId="0" borderId="26" xfId="0" applyNumberFormat="1" applyFont="1" applyBorder="1" applyAlignment="1">
      <alignment horizontal="right" vertical="center" wrapText="1"/>
    </xf>
    <xf numFmtId="10" fontId="9" fillId="0" borderId="37" xfId="0" applyNumberFormat="1" applyFont="1" applyBorder="1" applyAlignment="1">
      <alignment horizontal="right" vertical="center" wrapText="1"/>
    </xf>
    <xf numFmtId="0" fontId="9" fillId="0" borderId="26" xfId="0" applyFont="1" applyBorder="1" applyAlignment="1">
      <alignment horizontal="right" wrapText="1"/>
    </xf>
    <xf numFmtId="0" fontId="9" fillId="0" borderId="37" xfId="0" applyFont="1" applyBorder="1" applyAlignment="1">
      <alignment horizontal="right" wrapText="1"/>
    </xf>
    <xf numFmtId="172" fontId="9" fillId="0" borderId="26" xfId="43" applyNumberFormat="1" applyFont="1" applyFill="1" applyBorder="1" applyAlignment="1">
      <alignment horizontal="center"/>
    </xf>
    <xf numFmtId="172" fontId="9" fillId="0" borderId="37" xfId="43" applyNumberFormat="1" applyFont="1" applyFill="1" applyBorder="1" applyAlignment="1">
      <alignment horizontal="center"/>
    </xf>
    <xf numFmtId="4" fontId="5" fillId="0" borderId="36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178" fontId="9" fillId="0" borderId="26" xfId="43" applyNumberFormat="1" applyFont="1" applyFill="1" applyBorder="1" applyAlignment="1">
      <alignment horizontal="center"/>
    </xf>
    <xf numFmtId="178" fontId="9" fillId="0" borderId="37" xfId="43" applyNumberFormat="1" applyFont="1" applyFill="1" applyBorder="1" applyAlignment="1">
      <alignment horizontal="center"/>
    </xf>
  </cellXfs>
  <cellStyles count="130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urr_00" xfId="44"/>
    <cellStyle name="Currency Right Indent" xfId="45"/>
    <cellStyle name="date" xfId="46"/>
    <cellStyle name="DateNoBorder" xfId="47"/>
    <cellStyle name="detail_num" xfId="48"/>
    <cellStyle name="DownBorder" xfId="49"/>
    <cellStyle name="Euro" xfId="50"/>
    <cellStyle name="Exchange" xfId="51"/>
    <cellStyle name="Explanatory Text" xfId="52" builtinId="53" customBuiltin="1"/>
    <cellStyle name="Good" xfId="53" builtinId="26" customBuiltin="1"/>
    <cellStyle name="Gray" xfId="54"/>
    <cellStyle name="Heading 1" xfId="55" builtinId="16" customBuiltin="1"/>
    <cellStyle name="Heading 2" xfId="56" builtinId="17" customBuiltin="1"/>
    <cellStyle name="Heading 3" xfId="57" builtinId="18" customBuiltin="1"/>
    <cellStyle name="Heading 4" xfId="58" builtinId="19" customBuiltin="1"/>
    <cellStyle name="Head-Normal" xfId="59"/>
    <cellStyle name="H-Normal" xfId="60"/>
    <cellStyle name="H-NormalWrap" xfId="61"/>
    <cellStyle name="H-Positions" xfId="62"/>
    <cellStyle name="H-Title" xfId="63"/>
    <cellStyle name="H-Totals" xfId="64"/>
    <cellStyle name="IDLEditWorkbookLocalCurrency" xfId="65"/>
    <cellStyle name="InDate" xfId="66"/>
    <cellStyle name="Inflation" xfId="67"/>
    <cellStyle name="Input" xfId="68" builtinId="20" customBuiltin="1"/>
    <cellStyle name="L-Bottom" xfId="69"/>
    <cellStyle name="LD-Border" xfId="70"/>
    <cellStyle name="Linked Cell" xfId="71" builtinId="24" customBuiltin="1"/>
    <cellStyle name="LR-Border" xfId="72"/>
    <cellStyle name="LRD-Border" xfId="73"/>
    <cellStyle name="L-T-B Border" xfId="74"/>
    <cellStyle name="L-T-B-Border" xfId="75"/>
    <cellStyle name="LT-Border" xfId="76"/>
    <cellStyle name="LTR-Border" xfId="77"/>
    <cellStyle name="Milliers [0]_IBNR" xfId="78"/>
    <cellStyle name="Milliers_IBNR" xfId="79"/>
    <cellStyle name="Monetaire [0]_IBNR" xfId="80"/>
    <cellStyle name="Monetaire_IBNR" xfId="81"/>
    <cellStyle name="name_firma" xfId="82"/>
    <cellStyle name="Neutral" xfId="83" builtinId="28" customBuiltin="1"/>
    <cellStyle name="NewForm" xfId="84"/>
    <cellStyle name="NewForm1" xfId="85"/>
    <cellStyle name="NoFormating" xfId="86"/>
    <cellStyle name="Normal" xfId="0" builtinId="0"/>
    <cellStyle name="Normal 2" xfId="87"/>
    <cellStyle name="Normal_FORMI" xfId="88"/>
    <cellStyle name="Normal_Spravki_NonLIfe_New" xfId="89"/>
    <cellStyle name="Normal_Spravki_NonLIfe1999" xfId="90"/>
    <cellStyle name="Note" xfId="91" builtinId="10" customBuiltin="1"/>
    <cellStyle name="number" xfId="92"/>
    <cellStyle name="number-no border" xfId="93"/>
    <cellStyle name="Output" xfId="94" builtinId="21" customBuiltin="1"/>
    <cellStyle name="Percent" xfId="95" builtinId="5"/>
    <cellStyle name="Percent Right Indent" xfId="96"/>
    <cellStyle name="proc1" xfId="97"/>
    <cellStyle name="proc1 Right Indent" xfId="98"/>
    <cellStyle name="proc2" xfId="99"/>
    <cellStyle name="proc2   Right Indent" xfId="100"/>
    <cellStyle name="proc3" xfId="101"/>
    <cellStyle name="proc3  Right Indent" xfId="102"/>
    <cellStyle name="Rate" xfId="103"/>
    <cellStyle name="R-Bottom" xfId="104"/>
    <cellStyle name="RD-Border" xfId="105"/>
    <cellStyle name="R-orienation" xfId="106"/>
    <cellStyle name="RT-Border" xfId="107"/>
    <cellStyle name="shifar_header" xfId="108"/>
    <cellStyle name="spravki" xfId="109"/>
    <cellStyle name="T-B-Border" xfId="110"/>
    <cellStyle name="TBI" xfId="111"/>
    <cellStyle name="T-Border" xfId="112"/>
    <cellStyle name="TDL-Border" xfId="113"/>
    <cellStyle name="TDR-Border" xfId="114"/>
    <cellStyle name="Text" xfId="115"/>
    <cellStyle name="TextRight" xfId="116"/>
    <cellStyle name="Title" xfId="117" builtinId="15" customBuiltin="1"/>
    <cellStyle name="Total" xfId="118" builtinId="25" customBuiltin="1"/>
    <cellStyle name="UpDownLine" xfId="119"/>
    <cellStyle name="V-Across" xfId="120"/>
    <cellStyle name="V-Currency" xfId="121"/>
    <cellStyle name="V-Date" xfId="122"/>
    <cellStyle name="ver1" xfId="123"/>
    <cellStyle name="V-Normal" xfId="124"/>
    <cellStyle name="V-Number" xfId="125"/>
    <cellStyle name="Warning Text" xfId="126" builtinId="11" customBuiltin="1"/>
    <cellStyle name="Wrap" xfId="127"/>
    <cellStyle name="WrapTitle" xfId="128"/>
    <cellStyle name="zastrnadzor" xfId="12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БРУТНИЯ ПРЕМИЕН ПРИХОД ПО КЛАСОВЕ ЗАСТРАХОВКИ ЗА 2016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11378205128205129"/>
          <c:y val="1.9298245614035092E-2"/>
        </c:manualLayout>
      </c:layout>
      <c:spPr>
        <a:noFill/>
        <a:ln w="25400">
          <a:noFill/>
        </a:ln>
      </c:spPr>
    </c:title>
    <c:view3D>
      <c:rotX val="30"/>
      <c:rotY val="160"/>
      <c:perspective val="0"/>
    </c:view3D>
    <c:plotArea>
      <c:layout>
        <c:manualLayout>
          <c:layoutTarget val="inner"/>
          <c:xMode val="edge"/>
          <c:yMode val="edge"/>
          <c:x val="0.27564102564102561"/>
          <c:y val="0.24035087719298245"/>
          <c:w val="0.45592948717948728"/>
          <c:h val="0.6228070175438599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29"/>
          <c:dPt>
            <c:idx val="0"/>
          </c:dPt>
          <c:dPt>
            <c:idx val="1"/>
            <c:spPr>
              <a:solidFill>
                <a:srgbClr val="80206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808080"/>
              </a:solidFill>
              <a:ln w="25400">
                <a:noFill/>
              </a:ln>
            </c:spPr>
          </c:dPt>
          <c:dPt>
            <c:idx val="3"/>
          </c:dPt>
          <c:dPt>
            <c:idx val="4"/>
            <c:spPr>
              <a:solidFill>
                <a:srgbClr val="3366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8080FF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969696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C0C0C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C0C0C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6800045427013938"/>
                  <c:y val="5.078362573099416E-2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0.1099278215223097"/>
                  <c:y val="-4.5324676520698035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-8.2290615115418311E-2"/>
                  <c:y val="-0.18230179122346549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5.17756073760011E-2"/>
                  <c:y val="-0.15520817792512781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9.3931623931623978E-2"/>
                  <c:y val="-0.10763070405672977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6.580431051887746E-2"/>
                  <c:y val="4.5107519454805137E-3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2.7337472239047051E-2"/>
                  <c:y val="-8.2718975917483964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0.10732922807725956"/>
                  <c:y val="-5.7637795275590507E-2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0.10274538999932696"/>
                  <c:y val="4.448496569507758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2.8739147991116532E-2"/>
                  <c:y val="0.10303651517244555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Premiums!$C$38:$L$38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Premiums!$C$39:$L$39</c:f>
              <c:numCache>
                <c:formatCode>0.0%</c:formatCode>
                <c:ptCount val="10"/>
                <c:pt idx="0">
                  <c:v>4.7088858263556709E-2</c:v>
                </c:pt>
                <c:pt idx="1">
                  <c:v>0.69953770680919536</c:v>
                </c:pt>
                <c:pt idx="2">
                  <c:v>4.5206636216011597E-3</c:v>
                </c:pt>
                <c:pt idx="3">
                  <c:v>7.0186310946696168E-3</c:v>
                </c:pt>
                <c:pt idx="4">
                  <c:v>3.6438217780231088E-3</c:v>
                </c:pt>
                <c:pt idx="5">
                  <c:v>1.1238547006848664E-2</c:v>
                </c:pt>
                <c:pt idx="6">
                  <c:v>0.16857520057501441</c:v>
                </c:pt>
                <c:pt idx="7">
                  <c:v>2.4836151903042118E-2</c:v>
                </c:pt>
                <c:pt idx="8">
                  <c:v>2.1749951752678253E-2</c:v>
                </c:pt>
                <c:pt idx="9">
                  <c:v>1.1790467195370843E-2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8593925759280088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3655793025871767"/>
          <c:y val="0"/>
          <c:w val="7.874015748031496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6166982922201147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3036053130929783"/>
          <c:y val="0"/>
          <c:w val="6.641366223908918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529182879377445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933852140077818"/>
          <c:y val="0"/>
          <c:w val="2.7237354085603124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ВЪЗСТАНОВЕНИ ОБЕЗЩЕТЕНИЯ ОТ ПРЕЗАСТРАХОВАТЕЛИ ЗА ПАРИОДА 2007 г. - 2016 г.</a:t>
            </a:r>
          </a:p>
        </c:rich>
      </c:tx>
      <c:layout>
        <c:manualLayout>
          <c:xMode val="edge"/>
          <c:yMode val="edge"/>
          <c:x val="0.23792486583184261"/>
          <c:y val="2.753872633390705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3023255813953501E-2"/>
          <c:y val="0.12048192771084337"/>
          <c:w val="0.86225402504472271"/>
          <c:h val="0.76936316695352835"/>
        </c:manualLayout>
      </c:layout>
      <c:barChart>
        <c:barDir val="col"/>
        <c:grouping val="clustered"/>
        <c:ser>
          <c:idx val="0"/>
          <c:order val="0"/>
          <c:tx>
            <c:strRef>
              <c:f>Repayments!$B$2</c:f>
              <c:strCache>
                <c:ptCount val="1"/>
                <c:pt idx="0">
                  <c:v>Възстановени обезщетения от презастрахователи по класове застраховки за периода 2007 г. - 2016 г.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Repayments!$C$4:$L$4</c:f>
              <c:strCache>
                <c:ptCount val="10"/>
                <c:pt idx="0">
                  <c:v>2007 г.</c:v>
                </c:pt>
                <c:pt idx="1">
                  <c:v>2008 г.</c:v>
                </c:pt>
                <c:pt idx="2">
                  <c:v>2009 г.</c:v>
                </c:pt>
                <c:pt idx="3">
                  <c:v>2010 г.</c:v>
                </c:pt>
                <c:pt idx="4">
                  <c:v>2011 г.</c:v>
                </c:pt>
                <c:pt idx="5">
                  <c:v>2012 г.</c:v>
                </c:pt>
                <c:pt idx="6">
                  <c:v>2013 г.</c:v>
                </c:pt>
                <c:pt idx="7">
                  <c:v>2014 г.</c:v>
                </c:pt>
                <c:pt idx="8">
                  <c:v>2015 г.</c:v>
                </c:pt>
                <c:pt idx="9">
                  <c:v>2016 г.</c:v>
                </c:pt>
              </c:strCache>
            </c:strRef>
          </c:cat>
          <c:val>
            <c:numRef>
              <c:f>Repayments!$C$23:$L$23</c:f>
              <c:numCache>
                <c:formatCode>#,##0</c:formatCode>
                <c:ptCount val="10"/>
                <c:pt idx="0">
                  <c:v>75861753.530549571</c:v>
                </c:pt>
                <c:pt idx="1">
                  <c:v>92618851.945100442</c:v>
                </c:pt>
                <c:pt idx="2">
                  <c:v>97201488.723438561</c:v>
                </c:pt>
                <c:pt idx="3">
                  <c:v>83991914.007907197</c:v>
                </c:pt>
                <c:pt idx="4">
                  <c:v>83436121.790060461</c:v>
                </c:pt>
                <c:pt idx="5">
                  <c:v>84879991.41238071</c:v>
                </c:pt>
                <c:pt idx="6">
                  <c:v>104754870.78963694</c:v>
                </c:pt>
                <c:pt idx="7">
                  <c:v>193869580.18808475</c:v>
                </c:pt>
                <c:pt idx="8">
                  <c:v>225460313.69951236</c:v>
                </c:pt>
                <c:pt idx="9">
                  <c:v>267607430.70560485</c:v>
                </c:pt>
              </c:numCache>
            </c:numRef>
          </c:val>
        </c:ser>
        <c:dLbls/>
        <c:axId val="81617280"/>
        <c:axId val="81618816"/>
      </c:barChart>
      <c:catAx>
        <c:axId val="816172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1618816"/>
        <c:crosses val="autoZero"/>
        <c:lblAlgn val="ctr"/>
        <c:lblOffset val="100"/>
        <c:tickLblSkip val="1"/>
        <c:tickMarkSkip val="1"/>
      </c:catAx>
      <c:valAx>
        <c:axId val="8161881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bg-BG"/>
                  <a:t>лв.</a:t>
                </a:r>
              </a:p>
            </c:rich>
          </c:tx>
          <c:layout>
            <c:manualLayout>
              <c:xMode val="edge"/>
              <c:yMode val="edge"/>
              <c:x val="4.4722719141323817E-3"/>
              <c:y val="8.6058519793459562E-3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8161728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12932482364802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856567013772258"/>
          <c:y val="0"/>
          <c:w val="2.351360429963049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070063694267532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987261146496821"/>
          <c:y val="0"/>
          <c:w val="2.2292993630573256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0</c:v>
              </c:pt>
            </c:num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1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bg-BG"/>
              <a:t>СТРУКТУРА НА ПРЕМИЕНИЯ ПРИХОД ПО ВИДОВЕ ЗАСТРАХОВКИ ПО ОБЩО ЗАСТРАХОВАНЕ 
ЗА 2001 ГОДИНА</a:t>
            </a:r>
          </a:p>
        </c:rich>
      </c:tx>
      <c:layout>
        <c:manualLayout>
          <c:xMode val="edge"/>
          <c:yMode val="edge"/>
          <c:x val="0.49533381191672654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897343862167999"/>
          <c:y val="0"/>
          <c:w val="2.5125628140703518E-3"/>
          <c:h val="0"/>
        </c:manualLayout>
      </c:layout>
      <c:pie3DChart>
        <c:varyColors val="1"/>
        <c:ser>
          <c:idx val="0"/>
          <c:order val="0"/>
          <c:tx>
            <c:v>СТРУКТУРА НА ПРЕМИЕНИЯ ПРИХОД ПО ВИДОВЕ ЗАСТРАХОВКИ ПО ОБЩО ЗАСТРАХОВАНЕ ЗА 2001 ГОДИНА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</c:dPt>
          <c:dPt>
            <c:idx val="1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A0E0E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solidFill>
                <a:srgbClr val="E3E3E3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spPr>
              <a:solidFill>
                <a:srgbClr val="C0C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spPr>
              <a:solidFill>
                <a:srgbClr val="00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strLit>
              <c:ptCount val="10"/>
              <c:pt idx="0">
                <c:v>Злополука и Заболяване</c:v>
              </c:pt>
              <c:pt idx="1">
                <c:v>МПС</c:v>
              </c:pt>
              <c:pt idx="2">
                <c:v>Застраховка на релсови превозни средства </c:v>
              </c:pt>
              <c:pt idx="3">
                <c:v>Летателни</c:v>
              </c:pt>
              <c:pt idx="4">
                <c:v>Плавателни</c:v>
              </c:pt>
              <c:pt idx="5">
                <c:v>Товари по време на превоз</c:v>
              </c:pt>
              <c:pt idx="6">
                <c:v>Пожар и природни бедствия и щети на имущество</c:v>
              </c:pt>
              <c:pt idx="7">
                <c:v>Обща гражданска отговорност</c:v>
              </c:pt>
              <c:pt idx="8">
                <c:v>Финансови загуби, кредити, гаранции и правни разноски</c:v>
              </c:pt>
              <c:pt idx="9">
                <c:v>Помощ при пътуване</c:v>
              </c:pt>
            </c:strLit>
          </c:cat>
          <c:val>
            <c:numLit>
              <c:formatCode>General</c:formatCode>
              <c:ptCount val="10"/>
              <c:pt idx="0">
                <c:v>3.3710514905923972E-2</c:v>
              </c:pt>
              <c:pt idx="1">
                <c:v>0.57576068637160382</c:v>
              </c:pt>
              <c:pt idx="2">
                <c:v>1.7169380531668416E-4</c:v>
              </c:pt>
              <c:pt idx="3">
                <c:v>1.6119241601933166E-2</c:v>
              </c:pt>
              <c:pt idx="4">
                <c:v>2.0156646580691818E-2</c:v>
              </c:pt>
              <c:pt idx="5">
                <c:v>2.5093543865844427E-2</c:v>
              </c:pt>
              <c:pt idx="6">
                <c:v>0.24617698148909695</c:v>
              </c:pt>
              <c:pt idx="7">
                <c:v>2.4793415206992991E-2</c:v>
              </c:pt>
              <c:pt idx="8">
                <c:v>3.9930928607530412E-2</c:v>
              </c:pt>
              <c:pt idx="9">
                <c:v>1.8086347565065795E-2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Структура на премийния приход по видове застраховки по общо застраховане за деветмесечието на 2001 г.</a:t>
            </a:r>
            <a:endParaRPr lang="bg-BG" sz="175" b="0" i="1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bg-BG" sz="175" b="0" i="0" u="none" strike="noStrike" baseline="0">
                <a:solidFill>
                  <a:srgbClr val="000000"/>
                </a:solidFill>
                <a:latin typeface="Arial Cyr"/>
                <a:cs typeface="Arial Cyr"/>
              </a:rPr>
              <a:t> 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bg-BG" sz="175" b="0" i="0" u="none" strike="noStrike" baseline="0">
              <a:solidFill>
                <a:srgbClr val="000000"/>
              </a:solidFill>
              <a:latin typeface="Arial Cyr"/>
              <a:cs typeface="Arial Cyr"/>
            </a:endParaRPr>
          </a:p>
        </c:rich>
      </c:tx>
      <c:layout>
        <c:manualLayout>
          <c:xMode val="edge"/>
          <c:yMode val="edge"/>
          <c:x val="0.52185699762792259"/>
          <c:y val="0"/>
        </c:manualLayout>
      </c:layout>
      <c:spPr>
        <a:noFill/>
        <a:ln w="25400">
          <a:noFill/>
        </a:ln>
      </c:spPr>
    </c:title>
    <c:view3D>
      <c:perspective val="0"/>
    </c:view3D>
    <c:plotArea>
      <c:layout>
        <c:manualLayout>
          <c:layoutTarget val="inner"/>
          <c:xMode val="edge"/>
          <c:yMode val="edge"/>
          <c:x val="0.50864113859708582"/>
          <c:y val="0"/>
          <c:w val="2.3720772619451038E-3"/>
          <c:h val="0"/>
        </c:manualLayout>
      </c:layout>
      <c:pie3DChart>
        <c:varyColors val="1"/>
        <c:ser>
          <c:idx val="0"/>
          <c:order val="0"/>
          <c:tx>
            <c:v>#REF!</c:v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1"/>
          <c:dPt>
            <c:idx val="0"/>
          </c:dPt>
          <c:dLbls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bg-BG"/>
              </a:p>
            </c:txPr>
            <c:dLblPos val="outEnd"/>
            <c:showCatName val="1"/>
            <c:showPercent val="1"/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bg-BG"/>
    </a:p>
  </c:txPr>
  <c:printSettings>
    <c:headerFooter alignWithMargins="0"/>
    <c:pageMargins b="1" l="0.75000000000000011" r="0.75000000000000011" t="1" header="0.5" footer="0.5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СТРУКТУРА НА ИЗПЛАТЕНИТЕ ОБЕЗЩЕТЕНИЯ ПО КЛАСОВЕ ЗАСТРАХОВКИ ПРЕЗ 2016 ГОДИНА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4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ОБЩО ЗАСТРАХОВАНЕ</a:t>
            </a:r>
          </a:p>
        </c:rich>
      </c:tx>
      <c:layout>
        <c:manualLayout>
          <c:xMode val="edge"/>
          <c:yMode val="edge"/>
          <c:x val="0.20789473684210533"/>
          <c:y val="1.2882447665056362E-2"/>
        </c:manualLayout>
      </c:layout>
      <c:spPr>
        <a:noFill/>
        <a:ln w="25400">
          <a:noFill/>
        </a:ln>
      </c:spPr>
    </c:title>
    <c:view3D>
      <c:rotX val="30"/>
      <c:rotY val="120"/>
      <c:perspective val="0"/>
    </c:view3D>
    <c:plotArea>
      <c:layout>
        <c:manualLayout>
          <c:layoutTarget val="inner"/>
          <c:xMode val="edge"/>
          <c:yMode val="edge"/>
          <c:x val="0.26929824561403509"/>
          <c:y val="0.27536231884057977"/>
          <c:w val="0.46666666666666673"/>
          <c:h val="0.53462157809983912"/>
        </c:manualLayout>
      </c:layout>
      <c:pie3DChart>
        <c:varyColors val="1"/>
        <c:ser>
          <c:idx val="0"/>
          <c:order val="0"/>
          <c:spPr>
            <a:solidFill>
              <a:srgbClr val="666699"/>
            </a:solidFill>
            <a:ln w="25400">
              <a:noFill/>
            </a:ln>
          </c:spPr>
          <c:explosion val="39"/>
          <c:dPt>
            <c:idx val="0"/>
          </c:dPt>
          <c:dPt>
            <c:idx val="1"/>
            <c:spPr>
              <a:solidFill>
                <a:srgbClr val="802060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808080"/>
              </a:solidFill>
              <a:ln w="25400">
                <a:noFill/>
              </a:ln>
            </c:spPr>
          </c:dPt>
          <c:dPt>
            <c:idx val="3"/>
          </c:dPt>
          <c:dPt>
            <c:idx val="4"/>
            <c:spPr>
              <a:solidFill>
                <a:srgbClr val="336666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spPr>
              <a:solidFill>
                <a:srgbClr val="8080FF"/>
              </a:solidFill>
              <a:ln w="25400">
                <a:noFill/>
              </a:ln>
            </c:spPr>
          </c:dPt>
          <c:dPt>
            <c:idx val="7"/>
            <c:spPr>
              <a:solidFill>
                <a:srgbClr val="969696"/>
              </a:solidFill>
              <a:ln w="25400">
                <a:noFill/>
              </a:ln>
            </c:spPr>
          </c:dPt>
          <c:dPt>
            <c:idx val="8"/>
            <c:spPr>
              <a:solidFill>
                <a:srgbClr val="C0C0C0"/>
              </a:solidFill>
              <a:ln w="25400">
                <a:noFill/>
              </a:ln>
            </c:spPr>
          </c:dPt>
          <c:dPt>
            <c:idx val="9"/>
            <c:spPr>
              <a:solidFill>
                <a:srgbClr val="C0C0C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17534539664023485"/>
                  <c:y val="0.18820507718374369"/>
                </c:manualLayout>
              </c:layout>
              <c:dLblPos val="bestFit"/>
              <c:showCatName val="1"/>
              <c:showPercent val="1"/>
            </c:dLbl>
            <c:dLbl>
              <c:idx val="1"/>
              <c:layout>
                <c:manualLayout>
                  <c:x val="-8.297527282773863E-2"/>
                  <c:y val="-4.8945524321537107E-2"/>
                </c:manualLayout>
              </c:layout>
              <c:dLblPos val="bestFit"/>
              <c:showCatName val="1"/>
              <c:showPercent val="1"/>
            </c:dLbl>
            <c:dLbl>
              <c:idx val="2"/>
              <c:layout>
                <c:manualLayout>
                  <c:x val="3.7206645465613107E-2"/>
                  <c:y val="-0.23397423396349154"/>
                </c:manualLayout>
              </c:layout>
              <c:dLblPos val="bestFit"/>
              <c:showCatName val="1"/>
              <c:showPercent val="1"/>
            </c:dLbl>
            <c:dLbl>
              <c:idx val="3"/>
              <c:layout>
                <c:manualLayout>
                  <c:x val="8.0431890458137187E-2"/>
                  <c:y val="-0.16654018109472604"/>
                </c:manualLayout>
              </c:layout>
              <c:dLblPos val="bestFit"/>
              <c:showCatName val="1"/>
              <c:showPercent val="1"/>
            </c:dLbl>
            <c:dLbl>
              <c:idx val="4"/>
              <c:layout>
                <c:manualLayout>
                  <c:x val="8.264382741630974E-2"/>
                  <c:y val="-9.7845571235962658E-2"/>
                </c:manualLayout>
              </c:layout>
              <c:dLblPos val="bestFit"/>
              <c:showCatName val="1"/>
              <c:showPercent val="1"/>
            </c:dLbl>
            <c:dLbl>
              <c:idx val="5"/>
              <c:layout>
                <c:manualLayout>
                  <c:x val="8.4094211907722066E-2"/>
                  <c:y val="2.7778411756501475E-2"/>
                </c:manualLayout>
              </c:layout>
              <c:dLblPos val="bestFit"/>
              <c:showCatName val="1"/>
              <c:showPercent val="1"/>
            </c:dLbl>
            <c:dLbl>
              <c:idx val="6"/>
              <c:layout>
                <c:manualLayout>
                  <c:x val="2.6794216512409676E-2"/>
                  <c:y val="-2.3793475090975985E-2"/>
                </c:manualLayout>
              </c:layout>
              <c:dLblPos val="bestFit"/>
              <c:showCatName val="1"/>
              <c:showPercent val="1"/>
            </c:dLbl>
            <c:dLbl>
              <c:idx val="7"/>
              <c:layout>
                <c:manualLayout>
                  <c:x val="6.9000598609384359E-2"/>
                  <c:y val="-6.7249081787481716E-3"/>
                </c:manualLayout>
              </c:layout>
              <c:dLblPos val="bestFit"/>
              <c:showCatName val="1"/>
              <c:showPercent val="1"/>
            </c:dLbl>
            <c:dLbl>
              <c:idx val="8"/>
              <c:layout>
                <c:manualLayout>
                  <c:x val="5.0907895772287715E-2"/>
                  <c:y val="9.0245582535471616E-2"/>
                </c:manualLayout>
              </c:layout>
              <c:dLblPos val="bestFit"/>
              <c:showCatName val="1"/>
              <c:showPercent val="1"/>
            </c:dLbl>
            <c:dLbl>
              <c:idx val="9"/>
              <c:layout>
                <c:manualLayout>
                  <c:x val="-2.7081892541210049E-2"/>
                  <c:y val="0.19129807911606422"/>
                </c:manualLayout>
              </c:layout>
              <c:dLblPos val="bestFit"/>
              <c:showCatName val="1"/>
              <c:showPercent val="1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dLblPos val="outEnd"/>
            <c:showCatName val="1"/>
            <c:showPercent val="1"/>
            <c:showLeaderLines val="1"/>
          </c:dLbls>
          <c:cat>
            <c:strRef>
              <c:f>Payments!$C$35:$L$35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Payments!$C$36:$L$36</c:f>
              <c:numCache>
                <c:formatCode>0.0%</c:formatCode>
                <c:ptCount val="10"/>
                <c:pt idx="0">
                  <c:v>4.9004708646296767E-2</c:v>
                </c:pt>
                <c:pt idx="1">
                  <c:v>0.82180033124898577</c:v>
                </c:pt>
                <c:pt idx="2">
                  <c:v>1.9776665898441443E-3</c:v>
                </c:pt>
                <c:pt idx="3">
                  <c:v>5.8141511679706253E-4</c:v>
                </c:pt>
                <c:pt idx="4">
                  <c:v>4.0753051693995773E-3</c:v>
                </c:pt>
                <c:pt idx="5">
                  <c:v>3.8115263912175935E-3</c:v>
                </c:pt>
                <c:pt idx="6">
                  <c:v>9.5816110687821476E-2</c:v>
                </c:pt>
                <c:pt idx="7">
                  <c:v>7.4045157593263817E-3</c:v>
                </c:pt>
                <c:pt idx="8">
                  <c:v>8.0198820239439951E-3</c:v>
                </c:pt>
                <c:pt idx="9">
                  <c:v>7.5085383663672312E-3</c:v>
                </c:pt>
              </c:numCache>
            </c:numRef>
          </c:val>
        </c:ser>
        <c:dLbls/>
      </c:pie3D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35</xdr:row>
      <xdr:rowOff>133350</xdr:rowOff>
    </xdr:from>
    <xdr:to>
      <xdr:col>14</xdr:col>
      <xdr:colOff>285750</xdr:colOff>
      <xdr:row>64</xdr:row>
      <xdr:rowOff>104775</xdr:rowOff>
    </xdr:to>
    <xdr:graphicFrame macro="">
      <xdr:nvGraphicFramePr>
        <xdr:cNvPr id="12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graphicFrame macro="">
      <xdr:nvGraphicFramePr>
        <xdr:cNvPr id="309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1552575</xdr:colOff>
      <xdr:row>26</xdr:row>
      <xdr:rowOff>0</xdr:rowOff>
    </xdr:from>
    <xdr:to>
      <xdr:col>31</xdr:col>
      <xdr:colOff>0</xdr:colOff>
      <xdr:row>26</xdr:row>
      <xdr:rowOff>0</xdr:rowOff>
    </xdr:to>
    <xdr:graphicFrame macro="">
      <xdr:nvGraphicFramePr>
        <xdr:cNvPr id="309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graphicFrame macro="">
      <xdr:nvGraphicFramePr>
        <xdr:cNvPr id="309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31</xdr:col>
      <xdr:colOff>0</xdr:colOff>
      <xdr:row>25</xdr:row>
      <xdr:rowOff>0</xdr:rowOff>
    </xdr:to>
    <xdr:graphicFrame macro="">
      <xdr:nvGraphicFramePr>
        <xdr:cNvPr id="3094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26</xdr:row>
      <xdr:rowOff>0</xdr:rowOff>
    </xdr:from>
    <xdr:to>
      <xdr:col>29</xdr:col>
      <xdr:colOff>542925</xdr:colOff>
      <xdr:row>26</xdr:row>
      <xdr:rowOff>0</xdr:rowOff>
    </xdr:to>
    <xdr:graphicFrame macro="">
      <xdr:nvGraphicFramePr>
        <xdr:cNvPr id="487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29</xdr:col>
      <xdr:colOff>561975</xdr:colOff>
      <xdr:row>25</xdr:row>
      <xdr:rowOff>0</xdr:rowOff>
    </xdr:to>
    <xdr:graphicFrame macro="">
      <xdr:nvGraphicFramePr>
        <xdr:cNvPr id="487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29</xdr:col>
      <xdr:colOff>561975</xdr:colOff>
      <xdr:row>25</xdr:row>
      <xdr:rowOff>0</xdr:rowOff>
    </xdr:to>
    <xdr:graphicFrame macro="">
      <xdr:nvGraphicFramePr>
        <xdr:cNvPr id="487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771525</xdr:colOff>
      <xdr:row>32</xdr:row>
      <xdr:rowOff>66675</xdr:rowOff>
    </xdr:from>
    <xdr:to>
      <xdr:col>13</xdr:col>
      <xdr:colOff>142875</xdr:colOff>
      <xdr:row>64</xdr:row>
      <xdr:rowOff>104775</xdr:rowOff>
    </xdr:to>
    <xdr:graphicFrame macro="">
      <xdr:nvGraphicFramePr>
        <xdr:cNvPr id="53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1552575</xdr:colOff>
      <xdr:row>28</xdr:row>
      <xdr:rowOff>0</xdr:rowOff>
    </xdr:from>
    <xdr:to>
      <xdr:col>9</xdr:col>
      <xdr:colOff>542925</xdr:colOff>
      <xdr:row>28</xdr:row>
      <xdr:rowOff>0</xdr:rowOff>
    </xdr:to>
    <xdr:graphicFrame macro="">
      <xdr:nvGraphicFramePr>
        <xdr:cNvPr id="718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20</xdr:row>
      <xdr:rowOff>0</xdr:rowOff>
    </xdr:from>
    <xdr:to>
      <xdr:col>9</xdr:col>
      <xdr:colOff>561975</xdr:colOff>
      <xdr:row>20</xdr:row>
      <xdr:rowOff>0</xdr:rowOff>
    </xdr:to>
    <xdr:graphicFrame macro="">
      <xdr:nvGraphicFramePr>
        <xdr:cNvPr id="7189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25</xdr:col>
      <xdr:colOff>561975</xdr:colOff>
      <xdr:row>27</xdr:row>
      <xdr:rowOff>0</xdr:rowOff>
    </xdr:to>
    <xdr:graphicFrame macro="">
      <xdr:nvGraphicFramePr>
        <xdr:cNvPr id="860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38100</xdr:rowOff>
    </xdr:from>
    <xdr:to>
      <xdr:col>11</xdr:col>
      <xdr:colOff>676275</xdr:colOff>
      <xdr:row>58</xdr:row>
      <xdr:rowOff>66675</xdr:rowOff>
    </xdr:to>
    <xdr:graphicFrame macro="">
      <xdr:nvGraphicFramePr>
        <xdr:cNvPr id="1055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Documents%20and%20Settings/dtaskova/Local%20Settings/Temporary%20Internet%20Files/Content.IE5/8V76H9DQ/2006-Annual-G.B.1.3%20-%20Solvency%20Margin-31-12-2006%20-%20II%20ver%20-%2005.02.20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72.16.3.4:80/FolderRedirections$/MAX/limitaccess/Portfoli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zastr-otcheti\Spravki-Nonlife%202016\2016\Koef_2016_N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BKS"/>
      <sheetName val="BKR"/>
      <sheetName val="BKK"/>
    </sheetNames>
    <sheetDataSet>
      <sheetData sheetId="0">
        <row r="3">
          <cell r="AG3">
            <v>0.22443358471867922</v>
          </cell>
        </row>
        <row r="5">
          <cell r="AG5">
            <v>0.69151107813342538</v>
          </cell>
        </row>
        <row r="6">
          <cell r="AG6">
            <v>0.562601437606573</v>
          </cell>
        </row>
        <row r="7">
          <cell r="AG7">
            <v>0.26491754935385131</v>
          </cell>
        </row>
        <row r="8">
          <cell r="AG8">
            <v>0.33812745305922554</v>
          </cell>
        </row>
        <row r="9">
          <cell r="AG9">
            <v>0.78982249203791477</v>
          </cell>
        </row>
        <row r="10">
          <cell r="AG10">
            <v>0.24496268981762931</v>
          </cell>
        </row>
        <row r="11">
          <cell r="AG11">
            <v>0.24805613916017588</v>
          </cell>
        </row>
        <row r="12">
          <cell r="AG12">
            <v>2.0358273847158836E-2</v>
          </cell>
        </row>
        <row r="13">
          <cell r="AG13">
            <v>0.51204384991643526</v>
          </cell>
        </row>
        <row r="18">
          <cell r="AG18">
            <v>5.8118644867107418E-2</v>
          </cell>
        </row>
        <row r="19">
          <cell r="AG19">
            <v>9.9710880187550616E-2</v>
          </cell>
        </row>
        <row r="20">
          <cell r="AG20">
            <v>8.6761445109033303E-2</v>
          </cell>
        </row>
        <row r="21">
          <cell r="AG21">
            <v>-0.12651979157035048</v>
          </cell>
        </row>
        <row r="22">
          <cell r="AG22">
            <v>-0.35053497688478913</v>
          </cell>
        </row>
        <row r="23">
          <cell r="AG23">
            <v>0.21339586127631222</v>
          </cell>
        </row>
        <row r="24">
          <cell r="AG24">
            <v>0</v>
          </cell>
        </row>
        <row r="25">
          <cell r="AG25">
            <v>0.37088192935094622</v>
          </cell>
        </row>
        <row r="26">
          <cell r="AG26">
            <v>0.44917167460737301</v>
          </cell>
        </row>
      </sheetData>
      <sheetData sheetId="1">
        <row r="3">
          <cell r="AG3">
            <v>0.48807348725674854</v>
          </cell>
        </row>
        <row r="5">
          <cell r="AG5">
            <v>0.35487478891136809</v>
          </cell>
        </row>
        <row r="6">
          <cell r="AG6">
            <v>0.3863357790628838</v>
          </cell>
        </row>
        <row r="7">
          <cell r="AG7">
            <v>0.27005920327507948</v>
          </cell>
        </row>
        <row r="8">
          <cell r="AG8">
            <v>0.27406770648479023</v>
          </cell>
        </row>
        <row r="9">
          <cell r="AG9">
            <v>0.28447724962997339</v>
          </cell>
        </row>
        <row r="10">
          <cell r="AG10">
            <v>0.4623514067637336</v>
          </cell>
        </row>
        <row r="11">
          <cell r="AG11">
            <v>0.37824630605557186</v>
          </cell>
        </row>
        <row r="12">
          <cell r="AG12">
            <v>0.48809055093157777</v>
          </cell>
        </row>
        <row r="13">
          <cell r="AG13">
            <v>0.32025692002583961</v>
          </cell>
        </row>
        <row r="18">
          <cell r="AG18">
            <v>0.18717680985362448</v>
          </cell>
        </row>
        <row r="19">
          <cell r="AG19">
            <v>0.21457470750691135</v>
          </cell>
        </row>
        <row r="20">
          <cell r="AG20">
            <v>0.38257437761294599</v>
          </cell>
        </row>
        <row r="21">
          <cell r="AG21">
            <v>0.33422040557827787</v>
          </cell>
        </row>
        <row r="22">
          <cell r="AG22">
            <v>0.33719153933185042</v>
          </cell>
        </row>
        <row r="23">
          <cell r="AG23">
            <v>0.71783051192251135</v>
          </cell>
        </row>
        <row r="24">
          <cell r="AG24">
            <v>0.87765573191016133</v>
          </cell>
        </row>
        <row r="25">
          <cell r="AG25">
            <v>0.57587652968823011</v>
          </cell>
        </row>
        <row r="26">
          <cell r="AG26">
            <v>0.36496145927202744</v>
          </cell>
        </row>
      </sheetData>
      <sheetData sheetId="2">
        <row r="3">
          <cell r="AG3">
            <v>0.71250707197542773</v>
          </cell>
        </row>
        <row r="5">
          <cell r="AG5">
            <v>1.0463858670447934</v>
          </cell>
        </row>
        <row r="6">
          <cell r="AG6">
            <v>0.94893721666945674</v>
          </cell>
        </row>
        <row r="7">
          <cell r="AG7">
            <v>0.53497675262893085</v>
          </cell>
        </row>
        <row r="8">
          <cell r="AG8">
            <v>0.61219515954401582</v>
          </cell>
        </row>
        <row r="9">
          <cell r="AG9">
            <v>1.0742997416678881</v>
          </cell>
        </row>
        <row r="10">
          <cell r="AG10">
            <v>0.70731409658136291</v>
          </cell>
        </row>
        <row r="11">
          <cell r="AG11">
            <v>0.62630244521574774</v>
          </cell>
        </row>
        <row r="12">
          <cell r="AG12">
            <v>0.50844882477873665</v>
          </cell>
        </row>
        <row r="13">
          <cell r="AG13">
            <v>0.83230076994227487</v>
          </cell>
        </row>
        <row r="18">
          <cell r="AG18">
            <v>0.24529545472073189</v>
          </cell>
        </row>
        <row r="19">
          <cell r="AG19">
            <v>0.31428558769446197</v>
          </cell>
        </row>
        <row r="20">
          <cell r="AG20">
            <v>0.46933582272197927</v>
          </cell>
        </row>
        <row r="21">
          <cell r="AG21">
            <v>0.20770061400792739</v>
          </cell>
        </row>
        <row r="22">
          <cell r="AG22">
            <v>-1.3343437552938708E-2</v>
          </cell>
        </row>
        <row r="23">
          <cell r="AG23">
            <v>0.93122637319882351</v>
          </cell>
        </row>
        <row r="24">
          <cell r="AG24">
            <v>0.87765573191016133</v>
          </cell>
        </row>
        <row r="25">
          <cell r="AG25">
            <v>0.94675845903917633</v>
          </cell>
        </row>
        <row r="26">
          <cell r="AG26">
            <v>0.81413313387940045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41"/>
  <sheetViews>
    <sheetView tabSelected="1" zoomScale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" sqref="B1"/>
    </sheetView>
  </sheetViews>
  <sheetFormatPr defaultRowHeight="12.75"/>
  <cols>
    <col min="1" max="1" width="6" style="2" customWidth="1"/>
    <col min="2" max="2" width="49.7109375" style="5" customWidth="1"/>
    <col min="3" max="10" width="11.28515625" style="5" customWidth="1"/>
    <col min="11" max="60" width="11.28515625" style="2" customWidth="1"/>
    <col min="61" max="61" width="13.5703125" style="2" customWidth="1"/>
    <col min="62" max="62" width="11.28515625" style="2" customWidth="1"/>
    <col min="63" max="16384" width="9.140625" style="2"/>
  </cols>
  <sheetData>
    <row r="1" spans="1:62" ht="22.5" customHeight="1"/>
    <row r="2" spans="1:62" ht="36.75" customHeight="1">
      <c r="A2" s="102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03"/>
      <c r="BH2" s="103"/>
      <c r="BI2" s="103"/>
      <c r="BJ2" s="103"/>
    </row>
    <row r="3" spans="1:62" ht="22.5" customHeight="1">
      <c r="B3" s="4"/>
      <c r="C3" s="4"/>
      <c r="D3" s="4"/>
      <c r="E3" s="4"/>
      <c r="F3" s="4"/>
      <c r="M3" s="93"/>
      <c r="N3" s="93"/>
      <c r="O3" s="94"/>
      <c r="P3" s="94"/>
      <c r="Q3" s="94"/>
      <c r="R3" s="94"/>
      <c r="S3" s="93"/>
      <c r="T3" s="93"/>
      <c r="U3" s="72"/>
      <c r="V3" s="93"/>
      <c r="W3" s="9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72"/>
      <c r="AR3" s="72"/>
      <c r="AS3" s="94"/>
      <c r="AT3" s="94"/>
      <c r="AU3" s="95"/>
      <c r="AV3" s="95"/>
      <c r="AW3" s="95"/>
      <c r="AX3" s="4"/>
      <c r="BC3" s="4"/>
      <c r="BD3" s="4"/>
      <c r="BI3" s="12"/>
      <c r="BJ3" s="12" t="s">
        <v>1</v>
      </c>
    </row>
    <row r="4" spans="1:62" s="6" customFormat="1" ht="45" customHeight="1">
      <c r="A4" s="104" t="s">
        <v>2</v>
      </c>
      <c r="B4" s="104" t="s">
        <v>3</v>
      </c>
      <c r="C4" s="105" t="s">
        <v>4</v>
      </c>
      <c r="D4" s="106"/>
      <c r="E4" s="105" t="s">
        <v>5</v>
      </c>
      <c r="F4" s="106"/>
      <c r="G4" s="105" t="s">
        <v>6</v>
      </c>
      <c r="H4" s="106"/>
      <c r="I4" s="105" t="s">
        <v>7</v>
      </c>
      <c r="J4" s="106"/>
      <c r="K4" s="105" t="s">
        <v>8</v>
      </c>
      <c r="L4" s="106"/>
      <c r="M4" s="105" t="s">
        <v>9</v>
      </c>
      <c r="N4" s="106"/>
      <c r="O4" s="105" t="s">
        <v>10</v>
      </c>
      <c r="P4" s="106"/>
      <c r="Q4" s="105" t="s">
        <v>11</v>
      </c>
      <c r="R4" s="106"/>
      <c r="S4" s="105" t="s">
        <v>12</v>
      </c>
      <c r="T4" s="106"/>
      <c r="U4" s="105" t="s">
        <v>13</v>
      </c>
      <c r="V4" s="106"/>
      <c r="W4" s="105" t="s">
        <v>14</v>
      </c>
      <c r="X4" s="106"/>
      <c r="Y4" s="105" t="s">
        <v>15</v>
      </c>
      <c r="Z4" s="106"/>
      <c r="AA4" s="105" t="s">
        <v>16</v>
      </c>
      <c r="AB4" s="106"/>
      <c r="AC4" s="105" t="s">
        <v>17</v>
      </c>
      <c r="AD4" s="106"/>
      <c r="AE4" s="105" t="s">
        <v>18</v>
      </c>
      <c r="AF4" s="106"/>
      <c r="AG4" s="105" t="s">
        <v>19</v>
      </c>
      <c r="AH4" s="106"/>
      <c r="AI4" s="105" t="s">
        <v>20</v>
      </c>
      <c r="AJ4" s="106"/>
      <c r="AK4" s="105" t="s">
        <v>21</v>
      </c>
      <c r="AL4" s="106"/>
      <c r="AM4" s="105" t="s">
        <v>22</v>
      </c>
      <c r="AN4" s="106"/>
      <c r="AO4" s="105" t="s">
        <v>23</v>
      </c>
      <c r="AP4" s="106"/>
      <c r="AQ4" s="105" t="s">
        <v>24</v>
      </c>
      <c r="AR4" s="106"/>
      <c r="AS4" s="105" t="s">
        <v>25</v>
      </c>
      <c r="AT4" s="106"/>
      <c r="AU4" s="105" t="s">
        <v>26</v>
      </c>
      <c r="AV4" s="106"/>
      <c r="AW4" s="105" t="s">
        <v>27</v>
      </c>
      <c r="AX4" s="106"/>
      <c r="AY4" s="105" t="s">
        <v>28</v>
      </c>
      <c r="AZ4" s="106"/>
      <c r="BA4" s="105" t="s">
        <v>29</v>
      </c>
      <c r="BB4" s="106"/>
      <c r="BC4" s="105" t="s">
        <v>30</v>
      </c>
      <c r="BD4" s="106"/>
      <c r="BE4" s="105" t="s">
        <v>31</v>
      </c>
      <c r="BF4" s="106"/>
      <c r="BG4" s="105" t="s">
        <v>32</v>
      </c>
      <c r="BH4" s="106"/>
      <c r="BI4" s="105" t="s">
        <v>33</v>
      </c>
      <c r="BJ4" s="106"/>
    </row>
    <row r="5" spans="1:62" s="50" customFormat="1" ht="50.25" customHeight="1">
      <c r="A5" s="107"/>
      <c r="B5" s="107"/>
      <c r="C5" s="108" t="s">
        <v>34</v>
      </c>
      <c r="D5" s="109" t="s">
        <v>35</v>
      </c>
      <c r="E5" s="108" t="s">
        <v>34</v>
      </c>
      <c r="F5" s="109" t="s">
        <v>35</v>
      </c>
      <c r="G5" s="108" t="s">
        <v>34</v>
      </c>
      <c r="H5" s="109" t="s">
        <v>35</v>
      </c>
      <c r="I5" s="108" t="s">
        <v>34</v>
      </c>
      <c r="J5" s="109" t="s">
        <v>35</v>
      </c>
      <c r="K5" s="108" t="s">
        <v>34</v>
      </c>
      <c r="L5" s="109" t="s">
        <v>35</v>
      </c>
      <c r="M5" s="108" t="s">
        <v>34</v>
      </c>
      <c r="N5" s="109" t="s">
        <v>35</v>
      </c>
      <c r="O5" s="108" t="s">
        <v>34</v>
      </c>
      <c r="P5" s="109" t="s">
        <v>35</v>
      </c>
      <c r="Q5" s="108" t="s">
        <v>34</v>
      </c>
      <c r="R5" s="109" t="s">
        <v>35</v>
      </c>
      <c r="S5" s="108" t="s">
        <v>34</v>
      </c>
      <c r="T5" s="109" t="s">
        <v>35</v>
      </c>
      <c r="U5" s="108" t="s">
        <v>34</v>
      </c>
      <c r="V5" s="109" t="s">
        <v>35</v>
      </c>
      <c r="W5" s="108" t="s">
        <v>34</v>
      </c>
      <c r="X5" s="109" t="s">
        <v>35</v>
      </c>
      <c r="Y5" s="108" t="s">
        <v>34</v>
      </c>
      <c r="Z5" s="109" t="s">
        <v>35</v>
      </c>
      <c r="AA5" s="108" t="s">
        <v>34</v>
      </c>
      <c r="AB5" s="109" t="s">
        <v>35</v>
      </c>
      <c r="AC5" s="108" t="s">
        <v>34</v>
      </c>
      <c r="AD5" s="109" t="s">
        <v>35</v>
      </c>
      <c r="AE5" s="108" t="s">
        <v>34</v>
      </c>
      <c r="AF5" s="109" t="s">
        <v>35</v>
      </c>
      <c r="AG5" s="108" t="s">
        <v>34</v>
      </c>
      <c r="AH5" s="109" t="s">
        <v>35</v>
      </c>
      <c r="AI5" s="108" t="s">
        <v>34</v>
      </c>
      <c r="AJ5" s="109" t="s">
        <v>35</v>
      </c>
      <c r="AK5" s="108" t="s">
        <v>34</v>
      </c>
      <c r="AL5" s="109" t="s">
        <v>35</v>
      </c>
      <c r="AM5" s="108" t="s">
        <v>34</v>
      </c>
      <c r="AN5" s="109" t="s">
        <v>35</v>
      </c>
      <c r="AO5" s="108" t="s">
        <v>34</v>
      </c>
      <c r="AP5" s="109" t="s">
        <v>35</v>
      </c>
      <c r="AQ5" s="108" t="s">
        <v>34</v>
      </c>
      <c r="AR5" s="109" t="s">
        <v>35</v>
      </c>
      <c r="AS5" s="108" t="s">
        <v>34</v>
      </c>
      <c r="AT5" s="109" t="s">
        <v>35</v>
      </c>
      <c r="AU5" s="108" t="s">
        <v>34</v>
      </c>
      <c r="AV5" s="109" t="s">
        <v>35</v>
      </c>
      <c r="AW5" s="108" t="s">
        <v>34</v>
      </c>
      <c r="AX5" s="109" t="s">
        <v>35</v>
      </c>
      <c r="AY5" s="108" t="s">
        <v>34</v>
      </c>
      <c r="AZ5" s="109" t="s">
        <v>35</v>
      </c>
      <c r="BA5" s="108" t="s">
        <v>34</v>
      </c>
      <c r="BB5" s="109" t="s">
        <v>35</v>
      </c>
      <c r="BC5" s="108" t="s">
        <v>34</v>
      </c>
      <c r="BD5" s="109" t="s">
        <v>35</v>
      </c>
      <c r="BE5" s="108" t="s">
        <v>34</v>
      </c>
      <c r="BF5" s="109" t="s">
        <v>35</v>
      </c>
      <c r="BG5" s="108" t="s">
        <v>34</v>
      </c>
      <c r="BH5" s="109" t="s">
        <v>35</v>
      </c>
      <c r="BI5" s="108" t="s">
        <v>34</v>
      </c>
      <c r="BJ5" s="109" t="s">
        <v>35</v>
      </c>
    </row>
    <row r="6" spans="1:62" ht="17.25" customHeight="1">
      <c r="A6" s="52">
        <v>1</v>
      </c>
      <c r="B6" s="58" t="s">
        <v>36</v>
      </c>
      <c r="C6" s="99">
        <v>1400169</v>
      </c>
      <c r="D6" s="99">
        <v>0</v>
      </c>
      <c r="E6" s="99">
        <v>3271939.1699999981</v>
      </c>
      <c r="F6" s="99">
        <v>0</v>
      </c>
      <c r="G6" s="99">
        <v>3699289.5981034995</v>
      </c>
      <c r="H6" s="99">
        <v>2345.85</v>
      </c>
      <c r="I6" s="99">
        <v>4393826.18</v>
      </c>
      <c r="J6" s="99">
        <v>0</v>
      </c>
      <c r="K6" s="99">
        <v>2415427.1800000006</v>
      </c>
      <c r="L6" s="99">
        <v>0</v>
      </c>
      <c r="M6" s="99">
        <v>8244530.5486999992</v>
      </c>
      <c r="N6" s="99">
        <v>0</v>
      </c>
      <c r="O6" s="99">
        <v>376692.25</v>
      </c>
      <c r="P6" s="99">
        <v>0</v>
      </c>
      <c r="Q6" s="99">
        <v>2489040.2799999998</v>
      </c>
      <c r="R6" s="99">
        <v>19030.755934600002</v>
      </c>
      <c r="S6" s="99">
        <v>1559759.99</v>
      </c>
      <c r="T6" s="99">
        <v>0</v>
      </c>
      <c r="U6" s="99">
        <v>49276.420000000151</v>
      </c>
      <c r="V6" s="99">
        <v>0</v>
      </c>
      <c r="W6" s="99">
        <v>216291.21</v>
      </c>
      <c r="X6" s="99">
        <v>0</v>
      </c>
      <c r="Y6" s="99">
        <v>259887.35999999999</v>
      </c>
      <c r="Z6" s="99">
        <v>0</v>
      </c>
      <c r="AA6" s="99">
        <v>340025.67999999976</v>
      </c>
      <c r="AB6" s="99">
        <v>0</v>
      </c>
      <c r="AC6" s="99">
        <v>890284.89000000013</v>
      </c>
      <c r="AD6" s="99">
        <v>0</v>
      </c>
      <c r="AE6" s="99">
        <v>238782.93</v>
      </c>
      <c r="AF6" s="99">
        <v>0</v>
      </c>
      <c r="AG6" s="99">
        <v>0</v>
      </c>
      <c r="AH6" s="99">
        <v>0</v>
      </c>
      <c r="AI6" s="99">
        <v>123054</v>
      </c>
      <c r="AJ6" s="99">
        <v>0</v>
      </c>
      <c r="AK6" s="99">
        <v>0</v>
      </c>
      <c r="AL6" s="99">
        <v>0</v>
      </c>
      <c r="AM6" s="99">
        <v>0</v>
      </c>
      <c r="AN6" s="99">
        <v>0</v>
      </c>
      <c r="AO6" s="99">
        <v>932.71</v>
      </c>
      <c r="AP6" s="99">
        <v>0</v>
      </c>
      <c r="AQ6" s="99">
        <v>633785.85764237354</v>
      </c>
      <c r="AR6" s="99">
        <v>0</v>
      </c>
      <c r="AS6" s="99">
        <v>5500.2000000000007</v>
      </c>
      <c r="AT6" s="99">
        <v>0</v>
      </c>
      <c r="AU6" s="99">
        <v>21488</v>
      </c>
      <c r="AV6" s="99">
        <v>0</v>
      </c>
      <c r="AW6" s="99">
        <v>1019134</v>
      </c>
      <c r="AX6" s="99">
        <v>0</v>
      </c>
      <c r="AY6" s="99">
        <v>95835</v>
      </c>
      <c r="AZ6" s="99">
        <v>0</v>
      </c>
      <c r="BA6" s="99">
        <v>0</v>
      </c>
      <c r="BB6" s="99">
        <v>0</v>
      </c>
      <c r="BC6" s="99">
        <v>726.26999999999828</v>
      </c>
      <c r="BD6" s="99">
        <v>0</v>
      </c>
      <c r="BE6" s="99">
        <v>0</v>
      </c>
      <c r="BF6" s="99">
        <v>0</v>
      </c>
      <c r="BG6" s="99">
        <v>0</v>
      </c>
      <c r="BH6" s="99">
        <v>0</v>
      </c>
      <c r="BI6" s="99">
        <v>31745678.724445872</v>
      </c>
      <c r="BJ6" s="99">
        <v>21376.6059346</v>
      </c>
    </row>
    <row r="7" spans="1:62" ht="38.25" customHeight="1">
      <c r="A7" s="57" t="s">
        <v>37</v>
      </c>
      <c r="B7" s="58" t="s">
        <v>38</v>
      </c>
      <c r="C7" s="99">
        <v>763701</v>
      </c>
      <c r="D7" s="99">
        <v>0</v>
      </c>
      <c r="E7" s="99">
        <v>526045.26</v>
      </c>
      <c r="F7" s="99">
        <v>0</v>
      </c>
      <c r="G7" s="99">
        <v>265443.52999999997</v>
      </c>
      <c r="H7" s="99">
        <v>0</v>
      </c>
      <c r="I7" s="99">
        <v>336424.25</v>
      </c>
      <c r="J7" s="99">
        <v>0</v>
      </c>
      <c r="K7" s="99">
        <v>56136.91</v>
      </c>
      <c r="L7" s="99">
        <v>0</v>
      </c>
      <c r="M7" s="99">
        <v>1381339.594</v>
      </c>
      <c r="N7" s="99">
        <v>0</v>
      </c>
      <c r="O7" s="99">
        <v>59654.54</v>
      </c>
      <c r="P7" s="99">
        <v>0</v>
      </c>
      <c r="Q7" s="99">
        <v>254372.25</v>
      </c>
      <c r="R7" s="99">
        <v>0</v>
      </c>
      <c r="S7" s="99">
        <v>323764.75</v>
      </c>
      <c r="T7" s="99">
        <v>0</v>
      </c>
      <c r="U7" s="99">
        <v>0</v>
      </c>
      <c r="V7" s="99">
        <v>0</v>
      </c>
      <c r="W7" s="99">
        <v>42541.34</v>
      </c>
      <c r="X7" s="99">
        <v>0</v>
      </c>
      <c r="Y7" s="99">
        <v>0</v>
      </c>
      <c r="Z7" s="99">
        <v>0</v>
      </c>
      <c r="AA7" s="99">
        <v>19721.509999999991</v>
      </c>
      <c r="AB7" s="99">
        <v>0</v>
      </c>
      <c r="AC7" s="99">
        <v>0</v>
      </c>
      <c r="AD7" s="99">
        <v>0</v>
      </c>
      <c r="AE7" s="99">
        <v>0</v>
      </c>
      <c r="AF7" s="99">
        <v>0</v>
      </c>
      <c r="AG7" s="99">
        <v>0</v>
      </c>
      <c r="AH7" s="99">
        <v>0</v>
      </c>
      <c r="AI7" s="99">
        <v>0</v>
      </c>
      <c r="AJ7" s="99">
        <v>0</v>
      </c>
      <c r="AK7" s="99">
        <v>0</v>
      </c>
      <c r="AL7" s="99">
        <v>0</v>
      </c>
      <c r="AM7" s="99">
        <v>0</v>
      </c>
      <c r="AN7" s="99">
        <v>0</v>
      </c>
      <c r="AO7" s="99">
        <v>0</v>
      </c>
      <c r="AP7" s="99">
        <v>0</v>
      </c>
      <c r="AQ7" s="99">
        <v>0</v>
      </c>
      <c r="AR7" s="99">
        <v>0</v>
      </c>
      <c r="AS7" s="99">
        <v>0</v>
      </c>
      <c r="AT7" s="99">
        <v>0</v>
      </c>
      <c r="AU7" s="99">
        <v>0</v>
      </c>
      <c r="AV7" s="99">
        <v>0</v>
      </c>
      <c r="AW7" s="99">
        <v>0</v>
      </c>
      <c r="AX7" s="99">
        <v>0</v>
      </c>
      <c r="AY7" s="99">
        <v>0</v>
      </c>
      <c r="AZ7" s="99">
        <v>0</v>
      </c>
      <c r="BA7" s="99">
        <v>0</v>
      </c>
      <c r="BB7" s="99">
        <v>0</v>
      </c>
      <c r="BC7" s="99">
        <v>0</v>
      </c>
      <c r="BD7" s="99">
        <v>0</v>
      </c>
      <c r="BE7" s="99">
        <v>0</v>
      </c>
      <c r="BF7" s="99">
        <v>0</v>
      </c>
      <c r="BG7" s="99">
        <v>0</v>
      </c>
      <c r="BH7" s="99">
        <v>0</v>
      </c>
      <c r="BI7" s="99">
        <v>4029144.9339999999</v>
      </c>
      <c r="BJ7" s="99">
        <v>0</v>
      </c>
    </row>
    <row r="8" spans="1:62" ht="16.5" customHeight="1">
      <c r="A8" s="52">
        <v>2</v>
      </c>
      <c r="B8" s="58" t="s">
        <v>39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8379815.0700000003</v>
      </c>
      <c r="N8" s="99">
        <v>0</v>
      </c>
      <c r="O8" s="99">
        <v>0</v>
      </c>
      <c r="P8" s="99">
        <v>0</v>
      </c>
      <c r="Q8" s="99">
        <v>3235266.58</v>
      </c>
      <c r="R8" s="99">
        <v>887.46000000000015</v>
      </c>
      <c r="S8" s="99">
        <v>248463.05000000002</v>
      </c>
      <c r="T8" s="99">
        <v>0</v>
      </c>
      <c r="U8" s="99">
        <v>723250.38</v>
      </c>
      <c r="V8" s="99">
        <v>0</v>
      </c>
      <c r="W8" s="99">
        <v>0</v>
      </c>
      <c r="X8" s="99">
        <v>0</v>
      </c>
      <c r="Y8" s="99">
        <v>0</v>
      </c>
      <c r="Z8" s="99">
        <v>0</v>
      </c>
      <c r="AA8" s="99">
        <v>199.5</v>
      </c>
      <c r="AB8" s="99">
        <v>0</v>
      </c>
      <c r="AC8" s="99">
        <v>0</v>
      </c>
      <c r="AD8" s="99">
        <v>0</v>
      </c>
      <c r="AE8" s="99">
        <v>10014916.130002599</v>
      </c>
      <c r="AF8" s="99">
        <v>0</v>
      </c>
      <c r="AG8" s="99">
        <v>10104264</v>
      </c>
      <c r="AH8" s="99">
        <v>0</v>
      </c>
      <c r="AI8" s="99">
        <v>441739</v>
      </c>
      <c r="AJ8" s="99">
        <v>0</v>
      </c>
      <c r="AK8" s="99">
        <v>0</v>
      </c>
      <c r="AL8" s="99">
        <v>0</v>
      </c>
      <c r="AM8" s="99">
        <v>0</v>
      </c>
      <c r="AN8" s="99">
        <v>0</v>
      </c>
      <c r="AO8" s="99">
        <v>0</v>
      </c>
      <c r="AP8" s="99">
        <v>0</v>
      </c>
      <c r="AQ8" s="99">
        <v>2593461.8823458985</v>
      </c>
      <c r="AR8" s="99">
        <v>0</v>
      </c>
      <c r="AS8" s="99">
        <v>2932657.5900000008</v>
      </c>
      <c r="AT8" s="99">
        <v>0</v>
      </c>
      <c r="AU8" s="99">
        <v>2125742</v>
      </c>
      <c r="AV8" s="99">
        <v>0</v>
      </c>
      <c r="AW8" s="99">
        <v>704576</v>
      </c>
      <c r="AX8" s="99">
        <v>0</v>
      </c>
      <c r="AY8" s="99">
        <v>1067124</v>
      </c>
      <c r="AZ8" s="99">
        <v>0</v>
      </c>
      <c r="BA8" s="99">
        <v>1341028</v>
      </c>
      <c r="BB8" s="99">
        <v>0</v>
      </c>
      <c r="BC8" s="99">
        <v>398411.89999999898</v>
      </c>
      <c r="BD8" s="99">
        <v>0</v>
      </c>
      <c r="BE8" s="99">
        <v>211063.54999999981</v>
      </c>
      <c r="BF8" s="99">
        <v>0</v>
      </c>
      <c r="BG8" s="99">
        <v>0</v>
      </c>
      <c r="BH8" s="99">
        <v>0</v>
      </c>
      <c r="BI8" s="99">
        <v>44521978.6323485</v>
      </c>
      <c r="BJ8" s="99">
        <v>887.46000000000015</v>
      </c>
    </row>
    <row r="9" spans="1:62" ht="27.75" customHeight="1">
      <c r="A9" s="52">
        <v>3</v>
      </c>
      <c r="B9" s="58" t="s">
        <v>40</v>
      </c>
      <c r="C9" s="99">
        <v>42528959</v>
      </c>
      <c r="D9" s="99">
        <v>0</v>
      </c>
      <c r="E9" s="99">
        <v>78694148.519999892</v>
      </c>
      <c r="F9" s="99">
        <v>14644.81</v>
      </c>
      <c r="G9" s="99">
        <v>109658130.30450319</v>
      </c>
      <c r="H9" s="99">
        <v>0</v>
      </c>
      <c r="I9" s="99">
        <v>80219513.669999987</v>
      </c>
      <c r="J9" s="99">
        <v>0</v>
      </c>
      <c r="K9" s="99">
        <v>77440568.280000001</v>
      </c>
      <c r="L9" s="99">
        <v>0</v>
      </c>
      <c r="M9" s="99">
        <v>38908653.5634</v>
      </c>
      <c r="N9" s="99">
        <v>0</v>
      </c>
      <c r="O9" s="99">
        <v>19660115.57</v>
      </c>
      <c r="P9" s="99">
        <v>0</v>
      </c>
      <c r="Q9" s="99">
        <v>23790547.34</v>
      </c>
      <c r="R9" s="99">
        <v>372411.04426659993</v>
      </c>
      <c r="S9" s="99">
        <v>8593475.75</v>
      </c>
      <c r="T9" s="99">
        <v>0</v>
      </c>
      <c r="U9" s="99">
        <v>1270185.0199999982</v>
      </c>
      <c r="V9" s="99">
        <v>0</v>
      </c>
      <c r="W9" s="99">
        <v>20888255.340000004</v>
      </c>
      <c r="X9" s="99">
        <v>0</v>
      </c>
      <c r="Y9" s="99">
        <v>394901.78</v>
      </c>
      <c r="Z9" s="99">
        <v>0</v>
      </c>
      <c r="AA9" s="99">
        <v>7990445.0900000148</v>
      </c>
      <c r="AB9" s="99">
        <v>0</v>
      </c>
      <c r="AC9" s="99">
        <v>1696833.7999999998</v>
      </c>
      <c r="AD9" s="99">
        <v>0</v>
      </c>
      <c r="AE9" s="99">
        <v>0</v>
      </c>
      <c r="AF9" s="99">
        <v>0</v>
      </c>
      <c r="AG9" s="99">
        <v>0</v>
      </c>
      <c r="AH9" s="99">
        <v>0</v>
      </c>
      <c r="AI9" s="99">
        <v>185960</v>
      </c>
      <c r="AJ9" s="99">
        <v>0</v>
      </c>
      <c r="AK9" s="99">
        <v>0</v>
      </c>
      <c r="AL9" s="99">
        <v>0</v>
      </c>
      <c r="AM9" s="99">
        <v>0</v>
      </c>
      <c r="AN9" s="99">
        <v>0</v>
      </c>
      <c r="AO9" s="99">
        <v>1596.6</v>
      </c>
      <c r="AP9" s="99">
        <v>0</v>
      </c>
      <c r="AQ9" s="99">
        <v>0</v>
      </c>
      <c r="AR9" s="99">
        <v>0</v>
      </c>
      <c r="AS9" s="99">
        <v>0</v>
      </c>
      <c r="AT9" s="99">
        <v>0</v>
      </c>
      <c r="AU9" s="99">
        <v>0</v>
      </c>
      <c r="AV9" s="99">
        <v>0</v>
      </c>
      <c r="AW9" s="99">
        <v>0</v>
      </c>
      <c r="AX9" s="99">
        <v>0</v>
      </c>
      <c r="AY9" s="99">
        <v>0</v>
      </c>
      <c r="AZ9" s="99">
        <v>0</v>
      </c>
      <c r="BA9" s="99">
        <v>0</v>
      </c>
      <c r="BB9" s="99">
        <v>0</v>
      </c>
      <c r="BC9" s="99">
        <v>0</v>
      </c>
      <c r="BD9" s="99">
        <v>0</v>
      </c>
      <c r="BE9" s="99">
        <v>0</v>
      </c>
      <c r="BF9" s="99">
        <v>0</v>
      </c>
      <c r="BG9" s="99">
        <v>0</v>
      </c>
      <c r="BH9" s="99">
        <v>0</v>
      </c>
      <c r="BI9" s="99">
        <v>511922289.62790304</v>
      </c>
      <c r="BJ9" s="99">
        <v>387055.85426659993</v>
      </c>
    </row>
    <row r="10" spans="1:62" ht="16.5" customHeight="1">
      <c r="A10" s="52">
        <v>4</v>
      </c>
      <c r="B10" s="58" t="s">
        <v>41</v>
      </c>
      <c r="C10" s="99">
        <v>0</v>
      </c>
      <c r="D10" s="99">
        <v>0</v>
      </c>
      <c r="E10" s="99">
        <v>3956411.8400000003</v>
      </c>
      <c r="F10" s="99">
        <v>0</v>
      </c>
      <c r="G10" s="99">
        <v>0</v>
      </c>
      <c r="H10" s="99">
        <v>0</v>
      </c>
      <c r="I10" s="99">
        <v>186069.48</v>
      </c>
      <c r="J10" s="99">
        <v>0</v>
      </c>
      <c r="K10" s="99">
        <v>45075.79</v>
      </c>
      <c r="L10" s="99">
        <v>0</v>
      </c>
      <c r="M10" s="99">
        <v>3084454.05</v>
      </c>
      <c r="N10" s="99">
        <v>1185348.4099999999</v>
      </c>
      <c r="O10" s="99">
        <v>0</v>
      </c>
      <c r="P10" s="99">
        <v>0</v>
      </c>
      <c r="Q10" s="99">
        <v>0</v>
      </c>
      <c r="R10" s="99">
        <v>0</v>
      </c>
      <c r="S10" s="99">
        <v>49899.73</v>
      </c>
      <c r="T10" s="99">
        <v>0</v>
      </c>
      <c r="U10" s="99">
        <v>0</v>
      </c>
      <c r="V10" s="99">
        <v>0</v>
      </c>
      <c r="W10" s="99">
        <v>0</v>
      </c>
      <c r="X10" s="99">
        <v>0</v>
      </c>
      <c r="Y10" s="99">
        <v>0</v>
      </c>
      <c r="Z10" s="99">
        <v>0</v>
      </c>
      <c r="AA10" s="99">
        <v>0</v>
      </c>
      <c r="AB10" s="99">
        <v>0</v>
      </c>
      <c r="AC10" s="99">
        <v>0</v>
      </c>
      <c r="AD10" s="99">
        <v>0</v>
      </c>
      <c r="AE10" s="99">
        <v>0</v>
      </c>
      <c r="AF10" s="99">
        <v>0</v>
      </c>
      <c r="AG10" s="99">
        <v>0</v>
      </c>
      <c r="AH10" s="99">
        <v>0</v>
      </c>
      <c r="AI10" s="99">
        <v>0</v>
      </c>
      <c r="AJ10" s="99">
        <v>0</v>
      </c>
      <c r="AK10" s="99">
        <v>0</v>
      </c>
      <c r="AL10" s="99">
        <v>0</v>
      </c>
      <c r="AM10" s="99">
        <v>0</v>
      </c>
      <c r="AN10" s="99">
        <v>0</v>
      </c>
      <c r="AO10" s="99">
        <v>0</v>
      </c>
      <c r="AP10" s="99">
        <v>0</v>
      </c>
      <c r="AQ10" s="99">
        <v>0</v>
      </c>
      <c r="AR10" s="99">
        <v>0</v>
      </c>
      <c r="AS10" s="99">
        <v>0</v>
      </c>
      <c r="AT10" s="99">
        <v>0</v>
      </c>
      <c r="AU10" s="99">
        <v>0</v>
      </c>
      <c r="AV10" s="99">
        <v>0</v>
      </c>
      <c r="AW10" s="99">
        <v>0</v>
      </c>
      <c r="AX10" s="99">
        <v>0</v>
      </c>
      <c r="AY10" s="99">
        <v>0</v>
      </c>
      <c r="AZ10" s="99">
        <v>0</v>
      </c>
      <c r="BA10" s="99">
        <v>0</v>
      </c>
      <c r="BB10" s="99">
        <v>0</v>
      </c>
      <c r="BC10" s="99">
        <v>0</v>
      </c>
      <c r="BD10" s="99">
        <v>0</v>
      </c>
      <c r="BE10" s="99">
        <v>0</v>
      </c>
      <c r="BF10" s="99">
        <v>0</v>
      </c>
      <c r="BG10" s="99">
        <v>0</v>
      </c>
      <c r="BH10" s="99">
        <v>0</v>
      </c>
      <c r="BI10" s="99">
        <v>7321910.8900000006</v>
      </c>
      <c r="BJ10" s="99">
        <v>1185348.4099999999</v>
      </c>
    </row>
    <row r="11" spans="1:62" ht="16.5" customHeight="1">
      <c r="A11" s="52">
        <v>5</v>
      </c>
      <c r="B11" s="58" t="s">
        <v>42</v>
      </c>
      <c r="C11" s="99">
        <v>0</v>
      </c>
      <c r="D11" s="99">
        <v>0</v>
      </c>
      <c r="E11" s="99">
        <v>2117250.1300000004</v>
      </c>
      <c r="F11" s="99">
        <v>0</v>
      </c>
      <c r="G11" s="99">
        <v>2822129.6881999001</v>
      </c>
      <c r="H11" s="99">
        <v>247831.13</v>
      </c>
      <c r="I11" s="99">
        <v>0</v>
      </c>
      <c r="J11" s="99">
        <v>0</v>
      </c>
      <c r="K11" s="99">
        <v>0</v>
      </c>
      <c r="L11" s="99">
        <v>0</v>
      </c>
      <c r="M11" s="99">
        <v>695090.06</v>
      </c>
      <c r="N11" s="99">
        <v>0</v>
      </c>
      <c r="O11" s="99">
        <v>385315.37</v>
      </c>
      <c r="P11" s="99">
        <v>0</v>
      </c>
      <c r="Q11" s="99">
        <v>87669.440000000002</v>
      </c>
      <c r="R11" s="99">
        <v>0</v>
      </c>
      <c r="S11" s="99">
        <v>0</v>
      </c>
      <c r="T11" s="99">
        <v>0</v>
      </c>
      <c r="U11" s="99">
        <v>0</v>
      </c>
      <c r="V11" s="99">
        <v>0</v>
      </c>
      <c r="W11" s="99">
        <v>7140.02</v>
      </c>
      <c r="X11" s="99">
        <v>0</v>
      </c>
      <c r="Y11" s="99">
        <v>0</v>
      </c>
      <c r="Z11" s="99">
        <v>0</v>
      </c>
      <c r="AA11" s="99">
        <v>85130.36</v>
      </c>
      <c r="AB11" s="99">
        <v>0</v>
      </c>
      <c r="AC11" s="99">
        <v>0</v>
      </c>
      <c r="AD11" s="99">
        <v>0</v>
      </c>
      <c r="AE11" s="99">
        <v>0</v>
      </c>
      <c r="AF11" s="99">
        <v>0</v>
      </c>
      <c r="AG11" s="99">
        <v>0</v>
      </c>
      <c r="AH11" s="99">
        <v>0</v>
      </c>
      <c r="AI11" s="99">
        <v>0</v>
      </c>
      <c r="AJ11" s="99">
        <v>0</v>
      </c>
      <c r="AK11" s="99">
        <v>0</v>
      </c>
      <c r="AL11" s="99">
        <v>0</v>
      </c>
      <c r="AM11" s="99">
        <v>0</v>
      </c>
      <c r="AN11" s="99">
        <v>0</v>
      </c>
      <c r="AO11" s="99">
        <v>0</v>
      </c>
      <c r="AP11" s="99">
        <v>0</v>
      </c>
      <c r="AQ11" s="99">
        <v>0</v>
      </c>
      <c r="AR11" s="99">
        <v>0</v>
      </c>
      <c r="AS11" s="99">
        <v>0</v>
      </c>
      <c r="AT11" s="99">
        <v>0</v>
      </c>
      <c r="AU11" s="99">
        <v>0</v>
      </c>
      <c r="AV11" s="99">
        <v>0</v>
      </c>
      <c r="AW11" s="99">
        <v>0</v>
      </c>
      <c r="AX11" s="99">
        <v>0</v>
      </c>
      <c r="AY11" s="99">
        <v>0</v>
      </c>
      <c r="AZ11" s="99">
        <v>0</v>
      </c>
      <c r="BA11" s="99">
        <v>0</v>
      </c>
      <c r="BB11" s="99">
        <v>0</v>
      </c>
      <c r="BC11" s="99">
        <v>0</v>
      </c>
      <c r="BD11" s="99">
        <v>0</v>
      </c>
      <c r="BE11" s="99">
        <v>0</v>
      </c>
      <c r="BF11" s="99">
        <v>0</v>
      </c>
      <c r="BG11" s="99">
        <v>0</v>
      </c>
      <c r="BH11" s="99">
        <v>0</v>
      </c>
      <c r="BI11" s="99">
        <v>6199725.0681999018</v>
      </c>
      <c r="BJ11" s="99">
        <v>247831.13</v>
      </c>
    </row>
    <row r="12" spans="1:62" ht="16.5" customHeight="1">
      <c r="A12" s="52">
        <v>6</v>
      </c>
      <c r="B12" s="58" t="s">
        <v>43</v>
      </c>
      <c r="C12" s="99">
        <v>53439</v>
      </c>
      <c r="D12" s="99">
        <v>0</v>
      </c>
      <c r="E12" s="99">
        <v>648463.61999999988</v>
      </c>
      <c r="F12" s="99">
        <v>0</v>
      </c>
      <c r="G12" s="99">
        <v>1281208.7658233002</v>
      </c>
      <c r="H12" s="99">
        <v>32433.91</v>
      </c>
      <c r="I12" s="99">
        <v>459520.12</v>
      </c>
      <c r="J12" s="99">
        <v>27600</v>
      </c>
      <c r="K12" s="99">
        <v>1660792.49</v>
      </c>
      <c r="L12" s="99">
        <v>0</v>
      </c>
      <c r="M12" s="99">
        <v>23230.46</v>
      </c>
      <c r="N12" s="99">
        <v>0</v>
      </c>
      <c r="O12" s="99">
        <v>9553.48</v>
      </c>
      <c r="P12" s="99">
        <v>0</v>
      </c>
      <c r="Q12" s="99">
        <v>107973.17</v>
      </c>
      <c r="R12" s="99">
        <v>33499.45624</v>
      </c>
      <c r="S12" s="99">
        <v>0</v>
      </c>
      <c r="T12" s="99">
        <v>0</v>
      </c>
      <c r="U12" s="99">
        <v>0</v>
      </c>
      <c r="V12" s="99">
        <v>0</v>
      </c>
      <c r="W12" s="99">
        <v>36066.449999999997</v>
      </c>
      <c r="X12" s="99">
        <v>0</v>
      </c>
      <c r="Y12" s="99">
        <v>0</v>
      </c>
      <c r="Z12" s="99">
        <v>0</v>
      </c>
      <c r="AA12" s="99">
        <v>82918.8</v>
      </c>
      <c r="AB12" s="99">
        <v>0</v>
      </c>
      <c r="AC12" s="99">
        <v>0</v>
      </c>
      <c r="AD12" s="99">
        <v>0</v>
      </c>
      <c r="AE12" s="99">
        <v>1919.1999999999998</v>
      </c>
      <c r="AF12" s="99">
        <v>0</v>
      </c>
      <c r="AG12" s="99">
        <v>0</v>
      </c>
      <c r="AH12" s="99">
        <v>0</v>
      </c>
      <c r="AI12" s="99">
        <v>0</v>
      </c>
      <c r="AJ12" s="99">
        <v>0</v>
      </c>
      <c r="AK12" s="99">
        <v>0</v>
      </c>
      <c r="AL12" s="99">
        <v>0</v>
      </c>
      <c r="AM12" s="99">
        <v>0</v>
      </c>
      <c r="AN12" s="99">
        <v>0</v>
      </c>
      <c r="AO12" s="99">
        <v>0</v>
      </c>
      <c r="AP12" s="99">
        <v>0</v>
      </c>
      <c r="AQ12" s="99">
        <v>0</v>
      </c>
      <c r="AR12" s="99">
        <v>0</v>
      </c>
      <c r="AS12" s="99">
        <v>0</v>
      </c>
      <c r="AT12" s="99">
        <v>0</v>
      </c>
      <c r="AU12" s="99">
        <v>0</v>
      </c>
      <c r="AV12" s="99">
        <v>0</v>
      </c>
      <c r="AW12" s="99">
        <v>0</v>
      </c>
      <c r="AX12" s="99">
        <v>0</v>
      </c>
      <c r="AY12" s="99">
        <v>0</v>
      </c>
      <c r="AZ12" s="99">
        <v>0</v>
      </c>
      <c r="BA12" s="99">
        <v>0</v>
      </c>
      <c r="BB12" s="99">
        <v>0</v>
      </c>
      <c r="BC12" s="99">
        <v>0</v>
      </c>
      <c r="BD12" s="99">
        <v>0</v>
      </c>
      <c r="BE12" s="99">
        <v>0</v>
      </c>
      <c r="BF12" s="99">
        <v>0</v>
      </c>
      <c r="BG12" s="99">
        <v>0</v>
      </c>
      <c r="BH12" s="99">
        <v>0</v>
      </c>
      <c r="BI12" s="99">
        <v>4365085.555823301</v>
      </c>
      <c r="BJ12" s="99">
        <v>93533.366240000003</v>
      </c>
    </row>
    <row r="13" spans="1:62" ht="16.5" customHeight="1">
      <c r="A13" s="52">
        <v>7</v>
      </c>
      <c r="B13" s="58" t="s">
        <v>44</v>
      </c>
      <c r="C13" s="99">
        <v>54695</v>
      </c>
      <c r="D13" s="99">
        <v>0</v>
      </c>
      <c r="E13" s="99">
        <v>6344008.5299999956</v>
      </c>
      <c r="F13" s="99">
        <v>0</v>
      </c>
      <c r="G13" s="99">
        <v>804297.47576071997</v>
      </c>
      <c r="H13" s="99">
        <v>0</v>
      </c>
      <c r="I13" s="99">
        <v>2973124.5599999996</v>
      </c>
      <c r="J13" s="99">
        <v>0</v>
      </c>
      <c r="K13" s="99">
        <v>3391037.8499999996</v>
      </c>
      <c r="L13" s="99">
        <v>0</v>
      </c>
      <c r="M13" s="99">
        <v>1669654.16</v>
      </c>
      <c r="N13" s="99">
        <v>0</v>
      </c>
      <c r="O13" s="99">
        <v>14655.029999999999</v>
      </c>
      <c r="P13" s="99">
        <v>0</v>
      </c>
      <c r="Q13" s="99">
        <v>1729341.56</v>
      </c>
      <c r="R13" s="99">
        <v>203479.71350149999</v>
      </c>
      <c r="S13" s="99">
        <v>194481.09</v>
      </c>
      <c r="T13" s="99">
        <v>0</v>
      </c>
      <c r="U13" s="99">
        <v>12121.619999999999</v>
      </c>
      <c r="V13" s="99">
        <v>0</v>
      </c>
      <c r="W13" s="99">
        <v>906119.74</v>
      </c>
      <c r="X13" s="99">
        <v>0</v>
      </c>
      <c r="Y13" s="99">
        <v>4902.79</v>
      </c>
      <c r="Z13" s="99">
        <v>0</v>
      </c>
      <c r="AA13" s="99">
        <v>49195.44</v>
      </c>
      <c r="AB13" s="99">
        <v>0</v>
      </c>
      <c r="AC13" s="99">
        <v>38522.199999999997</v>
      </c>
      <c r="AD13" s="99">
        <v>0</v>
      </c>
      <c r="AE13" s="99">
        <v>1584.8200000000002</v>
      </c>
      <c r="AF13" s="99">
        <v>0</v>
      </c>
      <c r="AG13" s="99">
        <v>0</v>
      </c>
      <c r="AH13" s="99">
        <v>0</v>
      </c>
      <c r="AI13" s="99">
        <v>2575</v>
      </c>
      <c r="AJ13" s="99">
        <v>0</v>
      </c>
      <c r="AK13" s="99">
        <v>0</v>
      </c>
      <c r="AL13" s="99">
        <v>0</v>
      </c>
      <c r="AM13" s="99">
        <v>0</v>
      </c>
      <c r="AN13" s="99">
        <v>0</v>
      </c>
      <c r="AO13" s="99">
        <v>12240.68</v>
      </c>
      <c r="AP13" s="99">
        <v>0</v>
      </c>
      <c r="AQ13" s="99">
        <v>0</v>
      </c>
      <c r="AR13" s="99">
        <v>0</v>
      </c>
      <c r="AS13" s="99">
        <v>0</v>
      </c>
      <c r="AT13" s="99">
        <v>0</v>
      </c>
      <c r="AU13" s="99">
        <v>0</v>
      </c>
      <c r="AV13" s="99">
        <v>0</v>
      </c>
      <c r="AW13" s="99">
        <v>0</v>
      </c>
      <c r="AX13" s="99">
        <v>0</v>
      </c>
      <c r="AY13" s="99">
        <v>0</v>
      </c>
      <c r="AZ13" s="99">
        <v>0</v>
      </c>
      <c r="BA13" s="99">
        <v>0</v>
      </c>
      <c r="BB13" s="99">
        <v>0</v>
      </c>
      <c r="BC13" s="99">
        <v>0</v>
      </c>
      <c r="BD13" s="99">
        <v>0</v>
      </c>
      <c r="BE13" s="99">
        <v>0</v>
      </c>
      <c r="BF13" s="99">
        <v>0</v>
      </c>
      <c r="BG13" s="99">
        <v>0</v>
      </c>
      <c r="BH13" s="99">
        <v>0</v>
      </c>
      <c r="BI13" s="99">
        <v>18202557.545760714</v>
      </c>
      <c r="BJ13" s="99">
        <v>203479.71350149999</v>
      </c>
    </row>
    <row r="14" spans="1:62" ht="16.5" customHeight="1">
      <c r="A14" s="52">
        <v>8</v>
      </c>
      <c r="B14" s="58" t="s">
        <v>45</v>
      </c>
      <c r="C14" s="99">
        <v>3749699</v>
      </c>
      <c r="D14" s="99">
        <v>0</v>
      </c>
      <c r="E14" s="99">
        <v>39332139.769999973</v>
      </c>
      <c r="F14" s="99">
        <v>3908227.05</v>
      </c>
      <c r="G14" s="99">
        <v>11165914.830978204</v>
      </c>
      <c r="H14" s="99">
        <v>36968.54</v>
      </c>
      <c r="I14" s="99">
        <v>24326476.740000002</v>
      </c>
      <c r="J14" s="99">
        <v>0</v>
      </c>
      <c r="K14" s="99">
        <v>35258196.189999998</v>
      </c>
      <c r="L14" s="99">
        <v>11221674.289999999</v>
      </c>
      <c r="M14" s="99">
        <v>39615929.351800002</v>
      </c>
      <c r="N14" s="99">
        <v>10056847.66</v>
      </c>
      <c r="O14" s="99">
        <v>285354.56</v>
      </c>
      <c r="P14" s="99">
        <v>0</v>
      </c>
      <c r="Q14" s="99">
        <v>12828011.99</v>
      </c>
      <c r="R14" s="99">
        <v>2880296.8280622996</v>
      </c>
      <c r="S14" s="99">
        <v>5685869.5899999999</v>
      </c>
      <c r="T14" s="99">
        <v>0</v>
      </c>
      <c r="U14" s="99">
        <v>465238.81999999791</v>
      </c>
      <c r="V14" s="99">
        <v>0</v>
      </c>
      <c r="W14" s="99">
        <v>14526746.270000001</v>
      </c>
      <c r="X14" s="99">
        <v>0</v>
      </c>
      <c r="Y14" s="99">
        <v>42611807.75</v>
      </c>
      <c r="Z14" s="99">
        <v>0</v>
      </c>
      <c r="AA14" s="99">
        <v>1151461.2599999998</v>
      </c>
      <c r="AB14" s="99">
        <v>0</v>
      </c>
      <c r="AC14" s="99">
        <v>5237167.74</v>
      </c>
      <c r="AD14" s="99">
        <v>0</v>
      </c>
      <c r="AE14" s="99">
        <v>1010030.6300000078</v>
      </c>
      <c r="AF14" s="99">
        <v>0</v>
      </c>
      <c r="AG14" s="99">
        <v>0</v>
      </c>
      <c r="AH14" s="99">
        <v>0</v>
      </c>
      <c r="AI14" s="99">
        <v>160007</v>
      </c>
      <c r="AJ14" s="99">
        <v>0</v>
      </c>
      <c r="AK14" s="99">
        <v>0</v>
      </c>
      <c r="AL14" s="99">
        <v>0</v>
      </c>
      <c r="AM14" s="99">
        <v>2798487.53</v>
      </c>
      <c r="AN14" s="99">
        <v>0</v>
      </c>
      <c r="AO14" s="99">
        <v>2013910.3699999999</v>
      </c>
      <c r="AP14" s="99">
        <v>0</v>
      </c>
      <c r="AQ14" s="99">
        <v>0</v>
      </c>
      <c r="AR14" s="99">
        <v>0</v>
      </c>
      <c r="AS14" s="99">
        <v>0</v>
      </c>
      <c r="AT14" s="99">
        <v>0</v>
      </c>
      <c r="AU14" s="99">
        <v>3954.61</v>
      </c>
      <c r="AV14" s="99">
        <v>0</v>
      </c>
      <c r="AW14" s="99">
        <v>0</v>
      </c>
      <c r="AX14" s="99">
        <v>0</v>
      </c>
      <c r="AY14" s="99">
        <v>198271</v>
      </c>
      <c r="AZ14" s="99">
        <v>0</v>
      </c>
      <c r="BA14" s="99">
        <v>0</v>
      </c>
      <c r="BB14" s="99">
        <v>0</v>
      </c>
      <c r="BC14" s="99">
        <v>53817.32</v>
      </c>
      <c r="BD14" s="99">
        <v>0</v>
      </c>
      <c r="BE14" s="99">
        <v>0</v>
      </c>
      <c r="BF14" s="99">
        <v>0</v>
      </c>
      <c r="BG14" s="99">
        <v>0</v>
      </c>
      <c r="BH14" s="99">
        <v>0</v>
      </c>
      <c r="BI14" s="99">
        <v>242478492.32277817</v>
      </c>
      <c r="BJ14" s="99">
        <v>28104014.368062299</v>
      </c>
    </row>
    <row r="15" spans="1:62" ht="16.5" customHeight="1">
      <c r="A15" s="52">
        <v>9</v>
      </c>
      <c r="B15" s="58" t="s">
        <v>46</v>
      </c>
      <c r="C15" s="99">
        <v>1633254</v>
      </c>
      <c r="D15" s="99">
        <v>0</v>
      </c>
      <c r="E15" s="99">
        <v>6474878.7599999998</v>
      </c>
      <c r="F15" s="99">
        <v>75068.2</v>
      </c>
      <c r="G15" s="99">
        <v>1960631.7083181001</v>
      </c>
      <c r="H15" s="99">
        <v>511.42</v>
      </c>
      <c r="I15" s="99">
        <v>2458866.61</v>
      </c>
      <c r="J15" s="99">
        <v>0</v>
      </c>
      <c r="K15" s="99">
        <v>8408917.6600000001</v>
      </c>
      <c r="L15" s="99">
        <v>0</v>
      </c>
      <c r="M15" s="99">
        <v>805507.02</v>
      </c>
      <c r="N15" s="99">
        <v>0</v>
      </c>
      <c r="O15" s="99">
        <v>1382941.29</v>
      </c>
      <c r="P15" s="99">
        <v>0</v>
      </c>
      <c r="Q15" s="99">
        <v>2096882.37</v>
      </c>
      <c r="R15" s="99">
        <v>1807.16</v>
      </c>
      <c r="S15" s="99">
        <v>739855.52</v>
      </c>
      <c r="T15" s="99">
        <v>0</v>
      </c>
      <c r="U15" s="99">
        <v>0</v>
      </c>
      <c r="V15" s="99">
        <v>0</v>
      </c>
      <c r="W15" s="99">
        <v>3733561.05</v>
      </c>
      <c r="X15" s="99">
        <v>0</v>
      </c>
      <c r="Y15" s="99">
        <v>212111.19</v>
      </c>
      <c r="Z15" s="99">
        <v>0</v>
      </c>
      <c r="AA15" s="99">
        <v>123749.94000000005</v>
      </c>
      <c r="AB15" s="99">
        <v>0</v>
      </c>
      <c r="AC15" s="99">
        <v>0</v>
      </c>
      <c r="AD15" s="99">
        <v>0</v>
      </c>
      <c r="AE15" s="99">
        <v>0</v>
      </c>
      <c r="AF15" s="99">
        <v>0</v>
      </c>
      <c r="AG15" s="99">
        <v>0</v>
      </c>
      <c r="AH15" s="99">
        <v>0</v>
      </c>
      <c r="AI15" s="99">
        <v>0</v>
      </c>
      <c r="AJ15" s="99">
        <v>0</v>
      </c>
      <c r="AK15" s="99">
        <v>0</v>
      </c>
      <c r="AL15" s="99">
        <v>0</v>
      </c>
      <c r="AM15" s="99">
        <v>21507.66</v>
      </c>
      <c r="AN15" s="99">
        <v>0</v>
      </c>
      <c r="AO15" s="99">
        <v>395246.79</v>
      </c>
      <c r="AP15" s="99">
        <v>0</v>
      </c>
      <c r="AQ15" s="99">
        <v>0</v>
      </c>
      <c r="AR15" s="99">
        <v>0</v>
      </c>
      <c r="AS15" s="99">
        <v>0</v>
      </c>
      <c r="AT15" s="99">
        <v>0</v>
      </c>
      <c r="AU15" s="99">
        <v>0</v>
      </c>
      <c r="AV15" s="99">
        <v>0</v>
      </c>
      <c r="AW15" s="99">
        <v>0</v>
      </c>
      <c r="AX15" s="99">
        <v>0</v>
      </c>
      <c r="AY15" s="99">
        <v>107093</v>
      </c>
      <c r="AZ15" s="99">
        <v>0</v>
      </c>
      <c r="BA15" s="99">
        <v>0</v>
      </c>
      <c r="BB15" s="99">
        <v>0</v>
      </c>
      <c r="BC15" s="99">
        <v>0</v>
      </c>
      <c r="BD15" s="99">
        <v>0</v>
      </c>
      <c r="BE15" s="99">
        <v>0</v>
      </c>
      <c r="BF15" s="99">
        <v>0</v>
      </c>
      <c r="BG15" s="99">
        <v>0</v>
      </c>
      <c r="BH15" s="99">
        <v>0</v>
      </c>
      <c r="BI15" s="99">
        <v>30555004.568318103</v>
      </c>
      <c r="BJ15" s="99">
        <v>77386.78</v>
      </c>
    </row>
    <row r="16" spans="1:62" ht="27.75" customHeight="1">
      <c r="A16" s="52">
        <v>10</v>
      </c>
      <c r="B16" s="58" t="s">
        <v>47</v>
      </c>
      <c r="C16" s="99">
        <v>143443212</v>
      </c>
      <c r="D16" s="99">
        <v>0</v>
      </c>
      <c r="E16" s="99">
        <v>35529327.850000016</v>
      </c>
      <c r="F16" s="99">
        <v>0</v>
      </c>
      <c r="G16" s="99">
        <v>42222930.940081298</v>
      </c>
      <c r="H16" s="99">
        <v>0</v>
      </c>
      <c r="I16" s="99">
        <v>47104850.809999995</v>
      </c>
      <c r="J16" s="99">
        <v>0</v>
      </c>
      <c r="K16" s="99">
        <v>19901889.280000001</v>
      </c>
      <c r="L16" s="99">
        <v>0</v>
      </c>
      <c r="M16" s="99">
        <v>31753837.930000003</v>
      </c>
      <c r="N16" s="99">
        <v>0</v>
      </c>
      <c r="O16" s="99">
        <v>105694397.90999497</v>
      </c>
      <c r="P16" s="99">
        <v>0</v>
      </c>
      <c r="Q16" s="99">
        <v>55311210.350000001</v>
      </c>
      <c r="R16" s="99">
        <v>1372063.4390196002</v>
      </c>
      <c r="S16" s="99">
        <v>56662701.490000002</v>
      </c>
      <c r="T16" s="99">
        <v>0</v>
      </c>
      <c r="U16" s="99">
        <v>65770089.459393606</v>
      </c>
      <c r="V16" s="99">
        <v>0</v>
      </c>
      <c r="W16" s="99">
        <v>10905277.359999999</v>
      </c>
      <c r="X16" s="99">
        <v>0</v>
      </c>
      <c r="Y16" s="99">
        <v>257197.66</v>
      </c>
      <c r="Z16" s="99">
        <v>0</v>
      </c>
      <c r="AA16" s="99">
        <v>4235997.8899999047</v>
      </c>
      <c r="AB16" s="99">
        <v>0</v>
      </c>
      <c r="AC16" s="99">
        <v>2275413.38</v>
      </c>
      <c r="AD16" s="99">
        <v>0</v>
      </c>
      <c r="AE16" s="99">
        <v>0</v>
      </c>
      <c r="AF16" s="99">
        <v>0</v>
      </c>
      <c r="AG16" s="99">
        <v>0</v>
      </c>
      <c r="AH16" s="99">
        <v>0</v>
      </c>
      <c r="AI16" s="99">
        <v>0</v>
      </c>
      <c r="AJ16" s="99">
        <v>0</v>
      </c>
      <c r="AK16" s="99">
        <v>0</v>
      </c>
      <c r="AL16" s="99">
        <v>0</v>
      </c>
      <c r="AM16" s="99">
        <v>0</v>
      </c>
      <c r="AN16" s="99">
        <v>0</v>
      </c>
      <c r="AO16" s="99">
        <v>1220.56</v>
      </c>
      <c r="AP16" s="99">
        <v>0</v>
      </c>
      <c r="AQ16" s="99">
        <v>0</v>
      </c>
      <c r="AR16" s="99">
        <v>0</v>
      </c>
      <c r="AS16" s="99">
        <v>0</v>
      </c>
      <c r="AT16" s="99">
        <v>0</v>
      </c>
      <c r="AU16" s="99">
        <v>0</v>
      </c>
      <c r="AV16" s="99">
        <v>0</v>
      </c>
      <c r="AW16" s="99">
        <v>0</v>
      </c>
      <c r="AX16" s="99">
        <v>0</v>
      </c>
      <c r="AY16" s="99">
        <v>0</v>
      </c>
      <c r="AZ16" s="99">
        <v>0</v>
      </c>
      <c r="BA16" s="99">
        <v>0</v>
      </c>
      <c r="BB16" s="99">
        <v>0</v>
      </c>
      <c r="BC16" s="99">
        <v>17196.25</v>
      </c>
      <c r="BD16" s="99">
        <v>0</v>
      </c>
      <c r="BE16" s="99">
        <v>0</v>
      </c>
      <c r="BF16" s="99">
        <v>0</v>
      </c>
      <c r="BG16" s="99">
        <v>0</v>
      </c>
      <c r="BH16" s="99">
        <v>0</v>
      </c>
      <c r="BI16" s="99">
        <v>621086751.11946976</v>
      </c>
      <c r="BJ16" s="99">
        <v>1372063.4390196002</v>
      </c>
    </row>
    <row r="17" spans="1:62" s="17" customFormat="1" ht="17.25" customHeight="1">
      <c r="A17" s="57" t="s">
        <v>48</v>
      </c>
      <c r="B17" s="58" t="s">
        <v>49</v>
      </c>
      <c r="C17" s="99">
        <v>142654958</v>
      </c>
      <c r="D17" s="99">
        <v>0</v>
      </c>
      <c r="E17" s="99">
        <v>35528280.290000014</v>
      </c>
      <c r="F17" s="99">
        <v>0</v>
      </c>
      <c r="G17" s="99">
        <v>40367060.990000002</v>
      </c>
      <c r="H17" s="99">
        <v>0</v>
      </c>
      <c r="I17" s="99">
        <v>47034108.569999993</v>
      </c>
      <c r="J17" s="99">
        <v>0</v>
      </c>
      <c r="K17" s="99">
        <v>19371996.690000001</v>
      </c>
      <c r="L17" s="99">
        <v>0</v>
      </c>
      <c r="M17" s="99">
        <v>30282573.73</v>
      </c>
      <c r="N17" s="99">
        <v>0</v>
      </c>
      <c r="O17" s="99">
        <v>102521433.35999498</v>
      </c>
      <c r="P17" s="99">
        <v>0</v>
      </c>
      <c r="Q17" s="99">
        <v>54753382.130000003</v>
      </c>
      <c r="R17" s="99">
        <v>1193104.9940196001</v>
      </c>
      <c r="S17" s="99">
        <v>54675456.530000001</v>
      </c>
      <c r="T17" s="99">
        <v>0</v>
      </c>
      <c r="U17" s="99">
        <v>65746259.469393604</v>
      </c>
      <c r="V17" s="99">
        <v>0</v>
      </c>
      <c r="W17" s="99">
        <v>9772671.5399999991</v>
      </c>
      <c r="X17" s="99">
        <v>0</v>
      </c>
      <c r="Y17" s="99">
        <v>257197.66</v>
      </c>
      <c r="Z17" s="99">
        <v>0</v>
      </c>
      <c r="AA17" s="99">
        <v>4180588.3599999044</v>
      </c>
      <c r="AB17" s="99">
        <v>0</v>
      </c>
      <c r="AC17" s="99">
        <v>2275413.38</v>
      </c>
      <c r="AD17" s="99">
        <v>0</v>
      </c>
      <c r="AE17" s="99">
        <v>0</v>
      </c>
      <c r="AF17" s="99">
        <v>0</v>
      </c>
      <c r="AG17" s="99">
        <v>0</v>
      </c>
      <c r="AH17" s="99">
        <v>0</v>
      </c>
      <c r="AI17" s="99">
        <v>0</v>
      </c>
      <c r="AJ17" s="99">
        <v>0</v>
      </c>
      <c r="AK17" s="99">
        <v>0</v>
      </c>
      <c r="AL17" s="99">
        <v>0</v>
      </c>
      <c r="AM17" s="99">
        <v>0</v>
      </c>
      <c r="AN17" s="99">
        <v>0</v>
      </c>
      <c r="AO17" s="99">
        <v>1220.56</v>
      </c>
      <c r="AP17" s="99">
        <v>0</v>
      </c>
      <c r="AQ17" s="99">
        <v>0</v>
      </c>
      <c r="AR17" s="99">
        <v>0</v>
      </c>
      <c r="AS17" s="99">
        <v>0</v>
      </c>
      <c r="AT17" s="99">
        <v>0</v>
      </c>
      <c r="AU17" s="99">
        <v>0</v>
      </c>
      <c r="AV17" s="99">
        <v>0</v>
      </c>
      <c r="AW17" s="99">
        <v>0</v>
      </c>
      <c r="AX17" s="99">
        <v>0</v>
      </c>
      <c r="AY17" s="99">
        <v>0</v>
      </c>
      <c r="AZ17" s="99">
        <v>0</v>
      </c>
      <c r="BA17" s="99">
        <v>0</v>
      </c>
      <c r="BB17" s="99">
        <v>0</v>
      </c>
      <c r="BC17" s="99">
        <v>17196.25</v>
      </c>
      <c r="BD17" s="99">
        <v>0</v>
      </c>
      <c r="BE17" s="99">
        <v>0</v>
      </c>
      <c r="BF17" s="99">
        <v>0</v>
      </c>
      <c r="BG17" s="99">
        <v>0</v>
      </c>
      <c r="BH17" s="99">
        <v>0</v>
      </c>
      <c r="BI17" s="99">
        <v>609439797.50938845</v>
      </c>
      <c r="BJ17" s="99">
        <v>1193104.9940196001</v>
      </c>
    </row>
    <row r="18" spans="1:62" s="17" customFormat="1" ht="17.25" customHeight="1">
      <c r="A18" s="57" t="s">
        <v>50</v>
      </c>
      <c r="B18" s="58" t="s">
        <v>51</v>
      </c>
      <c r="C18" s="99">
        <v>0</v>
      </c>
      <c r="D18" s="99">
        <v>0</v>
      </c>
      <c r="E18" s="99">
        <v>1047.56</v>
      </c>
      <c r="F18" s="99">
        <v>0</v>
      </c>
      <c r="G18" s="99">
        <v>1093921.14479</v>
      </c>
      <c r="H18" s="99">
        <v>0</v>
      </c>
      <c r="I18" s="99">
        <v>52772.24</v>
      </c>
      <c r="J18" s="99">
        <v>0</v>
      </c>
      <c r="K18" s="99">
        <v>0</v>
      </c>
      <c r="L18" s="99">
        <v>0</v>
      </c>
      <c r="M18" s="99">
        <v>-116.49</v>
      </c>
      <c r="N18" s="99">
        <v>0</v>
      </c>
      <c r="O18" s="99">
        <v>0</v>
      </c>
      <c r="P18" s="99">
        <v>0</v>
      </c>
      <c r="Q18" s="99">
        <v>0</v>
      </c>
      <c r="R18" s="99">
        <v>178958.44500000001</v>
      </c>
      <c r="S18" s="99">
        <v>0</v>
      </c>
      <c r="T18" s="99">
        <v>0</v>
      </c>
      <c r="U18" s="99">
        <v>0</v>
      </c>
      <c r="V18" s="99">
        <v>0</v>
      </c>
      <c r="W18" s="99">
        <v>0</v>
      </c>
      <c r="X18" s="99">
        <v>0</v>
      </c>
      <c r="Y18" s="99">
        <v>0</v>
      </c>
      <c r="Z18" s="99">
        <v>0</v>
      </c>
      <c r="AA18" s="99">
        <v>0</v>
      </c>
      <c r="AB18" s="99">
        <v>0</v>
      </c>
      <c r="AC18" s="99">
        <v>0</v>
      </c>
      <c r="AD18" s="99">
        <v>0</v>
      </c>
      <c r="AE18" s="99">
        <v>0</v>
      </c>
      <c r="AF18" s="99">
        <v>0</v>
      </c>
      <c r="AG18" s="99">
        <v>0</v>
      </c>
      <c r="AH18" s="99">
        <v>0</v>
      </c>
      <c r="AI18" s="99">
        <v>0</v>
      </c>
      <c r="AJ18" s="99">
        <v>0</v>
      </c>
      <c r="AK18" s="99">
        <v>0</v>
      </c>
      <c r="AL18" s="99">
        <v>0</v>
      </c>
      <c r="AM18" s="99">
        <v>0</v>
      </c>
      <c r="AN18" s="99">
        <v>0</v>
      </c>
      <c r="AO18" s="99">
        <v>0</v>
      </c>
      <c r="AP18" s="99">
        <v>0</v>
      </c>
      <c r="AQ18" s="99">
        <v>0</v>
      </c>
      <c r="AR18" s="99">
        <v>0</v>
      </c>
      <c r="AS18" s="99">
        <v>0</v>
      </c>
      <c r="AT18" s="99">
        <v>0</v>
      </c>
      <c r="AU18" s="99">
        <v>0</v>
      </c>
      <c r="AV18" s="99">
        <v>0</v>
      </c>
      <c r="AW18" s="99">
        <v>0</v>
      </c>
      <c r="AX18" s="99">
        <v>0</v>
      </c>
      <c r="AY18" s="99">
        <v>0</v>
      </c>
      <c r="AZ18" s="99">
        <v>0</v>
      </c>
      <c r="BA18" s="99">
        <v>0</v>
      </c>
      <c r="BB18" s="99">
        <v>0</v>
      </c>
      <c r="BC18" s="99">
        <v>0</v>
      </c>
      <c r="BD18" s="99">
        <v>0</v>
      </c>
      <c r="BE18" s="99">
        <v>0</v>
      </c>
      <c r="BF18" s="99">
        <v>0</v>
      </c>
      <c r="BG18" s="99">
        <v>0</v>
      </c>
      <c r="BH18" s="99">
        <v>0</v>
      </c>
      <c r="BI18" s="99">
        <v>1147624.4547900001</v>
      </c>
      <c r="BJ18" s="99">
        <v>178958.44500000001</v>
      </c>
    </row>
    <row r="19" spans="1:62" s="17" customFormat="1" ht="27.75" customHeight="1">
      <c r="A19" s="57" t="s">
        <v>52</v>
      </c>
      <c r="B19" s="58" t="s">
        <v>53</v>
      </c>
      <c r="C19" s="99">
        <v>788254</v>
      </c>
      <c r="D19" s="99">
        <v>0</v>
      </c>
      <c r="E19" s="99">
        <v>0</v>
      </c>
      <c r="F19" s="99">
        <v>0</v>
      </c>
      <c r="G19" s="99">
        <v>249157.4</v>
      </c>
      <c r="H19" s="99">
        <v>0</v>
      </c>
      <c r="I19" s="99">
        <v>17970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3067056.5</v>
      </c>
      <c r="P19" s="99">
        <v>0</v>
      </c>
      <c r="Q19" s="99">
        <v>557828.22</v>
      </c>
      <c r="R19" s="99">
        <v>0</v>
      </c>
      <c r="S19" s="99">
        <v>1987244.96</v>
      </c>
      <c r="T19" s="99">
        <v>0</v>
      </c>
      <c r="U19" s="99">
        <v>0</v>
      </c>
      <c r="V19" s="99">
        <v>0</v>
      </c>
      <c r="W19" s="99">
        <v>5800</v>
      </c>
      <c r="X19" s="99">
        <v>0</v>
      </c>
      <c r="Y19" s="99">
        <v>0</v>
      </c>
      <c r="Z19" s="99">
        <v>0</v>
      </c>
      <c r="AA19" s="99">
        <v>12786.339999999987</v>
      </c>
      <c r="AB19" s="99">
        <v>0</v>
      </c>
      <c r="AC19" s="99">
        <v>0</v>
      </c>
      <c r="AD19" s="99">
        <v>0</v>
      </c>
      <c r="AE19" s="99">
        <v>0</v>
      </c>
      <c r="AF19" s="99">
        <v>0</v>
      </c>
      <c r="AG19" s="99">
        <v>0</v>
      </c>
      <c r="AH19" s="99">
        <v>0</v>
      </c>
      <c r="AI19" s="99">
        <v>0</v>
      </c>
      <c r="AJ19" s="99">
        <v>0</v>
      </c>
      <c r="AK19" s="99">
        <v>0</v>
      </c>
      <c r="AL19" s="99">
        <v>0</v>
      </c>
      <c r="AM19" s="99">
        <v>0</v>
      </c>
      <c r="AN19" s="99">
        <v>0</v>
      </c>
      <c r="AO19" s="99">
        <v>0</v>
      </c>
      <c r="AP19" s="99">
        <v>0</v>
      </c>
      <c r="AQ19" s="99">
        <v>0</v>
      </c>
      <c r="AR19" s="99">
        <v>0</v>
      </c>
      <c r="AS19" s="99">
        <v>0</v>
      </c>
      <c r="AT19" s="99">
        <v>0</v>
      </c>
      <c r="AU19" s="99">
        <v>0</v>
      </c>
      <c r="AV19" s="99">
        <v>0</v>
      </c>
      <c r="AW19" s="99">
        <v>0</v>
      </c>
      <c r="AX19" s="99">
        <v>0</v>
      </c>
      <c r="AY19" s="99">
        <v>0</v>
      </c>
      <c r="AZ19" s="99">
        <v>0</v>
      </c>
      <c r="BA19" s="99">
        <v>0</v>
      </c>
      <c r="BB19" s="99">
        <v>0</v>
      </c>
      <c r="BC19" s="99">
        <v>0</v>
      </c>
      <c r="BD19" s="99">
        <v>0</v>
      </c>
      <c r="BE19" s="99">
        <v>0</v>
      </c>
      <c r="BF19" s="99">
        <v>0</v>
      </c>
      <c r="BG19" s="99">
        <v>0</v>
      </c>
      <c r="BH19" s="99">
        <v>0</v>
      </c>
      <c r="BI19" s="99">
        <v>6686097.4199999999</v>
      </c>
      <c r="BJ19" s="99">
        <v>0</v>
      </c>
    </row>
    <row r="20" spans="1:62" s="17" customFormat="1" ht="17.25" customHeight="1">
      <c r="A20" s="57" t="s">
        <v>54</v>
      </c>
      <c r="B20" s="58" t="s">
        <v>55</v>
      </c>
      <c r="C20" s="99">
        <v>0</v>
      </c>
      <c r="D20" s="99">
        <v>0</v>
      </c>
      <c r="E20" s="99">
        <v>0</v>
      </c>
      <c r="F20" s="99">
        <v>0</v>
      </c>
      <c r="G20" s="99">
        <v>512791.40529130003</v>
      </c>
      <c r="H20" s="99">
        <v>0</v>
      </c>
      <c r="I20" s="99">
        <v>0</v>
      </c>
      <c r="J20" s="99">
        <v>0</v>
      </c>
      <c r="K20" s="99">
        <v>529892.59</v>
      </c>
      <c r="L20" s="99">
        <v>0</v>
      </c>
      <c r="M20" s="99">
        <v>1471380.69</v>
      </c>
      <c r="N20" s="99">
        <v>0</v>
      </c>
      <c r="O20" s="99">
        <v>105908.04999999999</v>
      </c>
      <c r="P20" s="99">
        <v>0</v>
      </c>
      <c r="Q20" s="99">
        <v>0</v>
      </c>
      <c r="R20" s="99">
        <v>0</v>
      </c>
      <c r="S20" s="99">
        <v>0</v>
      </c>
      <c r="T20" s="99">
        <v>0</v>
      </c>
      <c r="U20" s="99">
        <v>23829.990000000005</v>
      </c>
      <c r="V20" s="99">
        <v>0</v>
      </c>
      <c r="W20" s="99">
        <v>1126805.82</v>
      </c>
      <c r="X20" s="99">
        <v>0</v>
      </c>
      <c r="Y20" s="99">
        <v>0</v>
      </c>
      <c r="Z20" s="99">
        <v>0</v>
      </c>
      <c r="AA20" s="99">
        <v>42623.19</v>
      </c>
      <c r="AB20" s="99">
        <v>0</v>
      </c>
      <c r="AC20" s="99">
        <v>0</v>
      </c>
      <c r="AD20" s="99">
        <v>0</v>
      </c>
      <c r="AE20" s="99">
        <v>0</v>
      </c>
      <c r="AF20" s="99">
        <v>0</v>
      </c>
      <c r="AG20" s="99">
        <v>0</v>
      </c>
      <c r="AH20" s="99">
        <v>0</v>
      </c>
      <c r="AI20" s="99">
        <v>0</v>
      </c>
      <c r="AJ20" s="99">
        <v>0</v>
      </c>
      <c r="AK20" s="99">
        <v>0</v>
      </c>
      <c r="AL20" s="99">
        <v>0</v>
      </c>
      <c r="AM20" s="99">
        <v>0</v>
      </c>
      <c r="AN20" s="99">
        <v>0</v>
      </c>
      <c r="AO20" s="99">
        <v>0</v>
      </c>
      <c r="AP20" s="99">
        <v>0</v>
      </c>
      <c r="AQ20" s="99">
        <v>0</v>
      </c>
      <c r="AR20" s="99">
        <v>0</v>
      </c>
      <c r="AS20" s="99">
        <v>0</v>
      </c>
      <c r="AT20" s="99">
        <v>0</v>
      </c>
      <c r="AU20" s="99">
        <v>0</v>
      </c>
      <c r="AV20" s="99">
        <v>0</v>
      </c>
      <c r="AW20" s="99">
        <v>0</v>
      </c>
      <c r="AX20" s="99">
        <v>0</v>
      </c>
      <c r="AY20" s="99">
        <v>0</v>
      </c>
      <c r="AZ20" s="99">
        <v>0</v>
      </c>
      <c r="BA20" s="99">
        <v>0</v>
      </c>
      <c r="BB20" s="99">
        <v>0</v>
      </c>
      <c r="BC20" s="99">
        <v>0</v>
      </c>
      <c r="BD20" s="99">
        <v>0</v>
      </c>
      <c r="BE20" s="99">
        <v>0</v>
      </c>
      <c r="BF20" s="99">
        <v>0</v>
      </c>
      <c r="BG20" s="99">
        <v>0</v>
      </c>
      <c r="BH20" s="99">
        <v>0</v>
      </c>
      <c r="BI20" s="99">
        <v>3813231.7352913003</v>
      </c>
      <c r="BJ20" s="99">
        <v>0</v>
      </c>
    </row>
    <row r="21" spans="1:62" ht="27.75" customHeight="1">
      <c r="A21" s="52">
        <v>11</v>
      </c>
      <c r="B21" s="58" t="s">
        <v>56</v>
      </c>
      <c r="C21" s="99">
        <v>0</v>
      </c>
      <c r="D21" s="99">
        <v>0</v>
      </c>
      <c r="E21" s="99">
        <v>1731685.2699999998</v>
      </c>
      <c r="F21" s="99">
        <v>0</v>
      </c>
      <c r="G21" s="99">
        <v>994521.35629560007</v>
      </c>
      <c r="H21" s="99">
        <v>8177.96</v>
      </c>
      <c r="I21" s="99">
        <v>0</v>
      </c>
      <c r="J21" s="99">
        <v>0</v>
      </c>
      <c r="K21" s="99">
        <v>365850.02999999997</v>
      </c>
      <c r="L21" s="99">
        <v>0</v>
      </c>
      <c r="M21" s="99">
        <v>419771.9</v>
      </c>
      <c r="N21" s="99">
        <v>0</v>
      </c>
      <c r="O21" s="99">
        <v>1645653.48</v>
      </c>
      <c r="P21" s="99">
        <v>0</v>
      </c>
      <c r="Q21" s="99">
        <v>0</v>
      </c>
      <c r="R21" s="99">
        <v>0</v>
      </c>
      <c r="S21" s="99">
        <v>0</v>
      </c>
      <c r="T21" s="99">
        <v>0</v>
      </c>
      <c r="U21" s="99">
        <v>0</v>
      </c>
      <c r="V21" s="99">
        <v>0</v>
      </c>
      <c r="W21" s="99">
        <v>10546.78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  <c r="AG21" s="99">
        <v>0</v>
      </c>
      <c r="AH21" s="99">
        <v>0</v>
      </c>
      <c r="AI21" s="99">
        <v>0</v>
      </c>
      <c r="AJ21" s="99">
        <v>0</v>
      </c>
      <c r="AK21" s="99">
        <v>0</v>
      </c>
      <c r="AL21" s="99">
        <v>0</v>
      </c>
      <c r="AM21" s="99">
        <v>0</v>
      </c>
      <c r="AN21" s="99">
        <v>0</v>
      </c>
      <c r="AO21" s="99">
        <v>0</v>
      </c>
      <c r="AP21" s="99">
        <v>0</v>
      </c>
      <c r="AQ21" s="99">
        <v>0</v>
      </c>
      <c r="AR21" s="99">
        <v>0</v>
      </c>
      <c r="AS21" s="99">
        <v>0</v>
      </c>
      <c r="AT21" s="99">
        <v>0</v>
      </c>
      <c r="AU21" s="99">
        <v>0</v>
      </c>
      <c r="AV21" s="99">
        <v>0</v>
      </c>
      <c r="AW21" s="99">
        <v>0</v>
      </c>
      <c r="AX21" s="99">
        <v>0</v>
      </c>
      <c r="AY21" s="99">
        <v>0</v>
      </c>
      <c r="AZ21" s="99">
        <v>0</v>
      </c>
      <c r="BA21" s="99">
        <v>0</v>
      </c>
      <c r="BB21" s="99">
        <v>0</v>
      </c>
      <c r="BC21" s="99">
        <v>0</v>
      </c>
      <c r="BD21" s="99">
        <v>0</v>
      </c>
      <c r="BE21" s="99">
        <v>0</v>
      </c>
      <c r="BF21" s="99">
        <v>0</v>
      </c>
      <c r="BG21" s="99">
        <v>0</v>
      </c>
      <c r="BH21" s="99">
        <v>0</v>
      </c>
      <c r="BI21" s="99">
        <v>5168028.8162956005</v>
      </c>
      <c r="BJ21" s="99">
        <v>8177.96</v>
      </c>
    </row>
    <row r="22" spans="1:62" ht="27.75" customHeight="1">
      <c r="A22" s="52">
        <v>12</v>
      </c>
      <c r="B22" s="58" t="s">
        <v>57</v>
      </c>
      <c r="C22" s="99">
        <v>7429</v>
      </c>
      <c r="D22" s="99">
        <v>0</v>
      </c>
      <c r="E22" s="99">
        <v>208629.31000000003</v>
      </c>
      <c r="F22" s="99">
        <v>0</v>
      </c>
      <c r="G22" s="99">
        <v>56591.200169000003</v>
      </c>
      <c r="H22" s="99">
        <v>0</v>
      </c>
      <c r="I22" s="99">
        <v>24348.6</v>
      </c>
      <c r="J22" s="99">
        <v>0</v>
      </c>
      <c r="K22" s="99">
        <v>1229997.3799999999</v>
      </c>
      <c r="L22" s="99">
        <v>0</v>
      </c>
      <c r="M22" s="99">
        <v>0</v>
      </c>
      <c r="N22" s="99">
        <v>0</v>
      </c>
      <c r="O22" s="99">
        <v>5395.7</v>
      </c>
      <c r="P22" s="99">
        <v>0</v>
      </c>
      <c r="Q22" s="99">
        <v>0</v>
      </c>
      <c r="R22" s="99">
        <v>0</v>
      </c>
      <c r="S22" s="99">
        <v>0</v>
      </c>
      <c r="T22" s="99">
        <v>0</v>
      </c>
      <c r="U22" s="99">
        <v>0</v>
      </c>
      <c r="V22" s="99">
        <v>0</v>
      </c>
      <c r="W22" s="99">
        <v>4253.75</v>
      </c>
      <c r="X22" s="99">
        <v>0</v>
      </c>
      <c r="Y22" s="99">
        <v>0</v>
      </c>
      <c r="Z22" s="99">
        <v>0</v>
      </c>
      <c r="AA22" s="99">
        <v>0</v>
      </c>
      <c r="AB22" s="99">
        <v>0</v>
      </c>
      <c r="AC22" s="99">
        <v>0</v>
      </c>
      <c r="AD22" s="99">
        <v>0</v>
      </c>
      <c r="AE22" s="99">
        <v>0</v>
      </c>
      <c r="AF22" s="99">
        <v>0</v>
      </c>
      <c r="AG22" s="99">
        <v>0</v>
      </c>
      <c r="AH22" s="99">
        <v>0</v>
      </c>
      <c r="AI22" s="99">
        <v>0</v>
      </c>
      <c r="AJ22" s="99">
        <v>0</v>
      </c>
      <c r="AK22" s="99">
        <v>0</v>
      </c>
      <c r="AL22" s="99">
        <v>0</v>
      </c>
      <c r="AM22" s="99">
        <v>0</v>
      </c>
      <c r="AN22" s="99">
        <v>0</v>
      </c>
      <c r="AO22" s="99">
        <v>0</v>
      </c>
      <c r="AP22" s="99">
        <v>0</v>
      </c>
      <c r="AQ22" s="99">
        <v>0</v>
      </c>
      <c r="AR22" s="99">
        <v>0</v>
      </c>
      <c r="AS22" s="99">
        <v>0</v>
      </c>
      <c r="AT22" s="99">
        <v>0</v>
      </c>
      <c r="AU22" s="99">
        <v>0</v>
      </c>
      <c r="AV22" s="99">
        <v>0</v>
      </c>
      <c r="AW22" s="99">
        <v>0</v>
      </c>
      <c r="AX22" s="99">
        <v>0</v>
      </c>
      <c r="AY22" s="99">
        <v>0</v>
      </c>
      <c r="AZ22" s="99">
        <v>0</v>
      </c>
      <c r="BA22" s="99">
        <v>0</v>
      </c>
      <c r="BB22" s="99">
        <v>0</v>
      </c>
      <c r="BC22" s="99">
        <v>0</v>
      </c>
      <c r="BD22" s="99">
        <v>0</v>
      </c>
      <c r="BE22" s="99">
        <v>0</v>
      </c>
      <c r="BF22" s="99">
        <v>0</v>
      </c>
      <c r="BG22" s="99">
        <v>0</v>
      </c>
      <c r="BH22" s="99">
        <v>0</v>
      </c>
      <c r="BI22" s="99">
        <v>1536644.9401690001</v>
      </c>
      <c r="BJ22" s="99">
        <v>0</v>
      </c>
    </row>
    <row r="23" spans="1:62" ht="16.5" customHeight="1">
      <c r="A23" s="52">
        <v>13</v>
      </c>
      <c r="B23" s="58" t="s">
        <v>58</v>
      </c>
      <c r="C23" s="99">
        <v>1612927</v>
      </c>
      <c r="D23" s="99">
        <v>0</v>
      </c>
      <c r="E23" s="99">
        <v>10895019.090000009</v>
      </c>
      <c r="F23" s="99">
        <v>33345.61</v>
      </c>
      <c r="G23" s="99">
        <v>2614820.8839419</v>
      </c>
      <c r="H23" s="99">
        <v>0</v>
      </c>
      <c r="I23" s="99">
        <v>4130288.3</v>
      </c>
      <c r="J23" s="99">
        <v>0</v>
      </c>
      <c r="K23" s="99">
        <v>5948952.0300000003</v>
      </c>
      <c r="L23" s="99">
        <v>0</v>
      </c>
      <c r="M23" s="99">
        <v>2648540.61</v>
      </c>
      <c r="N23" s="99">
        <v>0</v>
      </c>
      <c r="O23" s="99">
        <v>414552.07000000007</v>
      </c>
      <c r="P23" s="99">
        <v>0</v>
      </c>
      <c r="Q23" s="99">
        <v>4141193.38</v>
      </c>
      <c r="R23" s="99">
        <v>7834.119999999999</v>
      </c>
      <c r="S23" s="99">
        <v>3242388.31</v>
      </c>
      <c r="T23" s="99">
        <v>0</v>
      </c>
      <c r="U23" s="99">
        <v>198016.85000000006</v>
      </c>
      <c r="V23" s="99">
        <v>0</v>
      </c>
      <c r="W23" s="99">
        <v>2484144.15</v>
      </c>
      <c r="X23" s="99">
        <v>0</v>
      </c>
      <c r="Y23" s="99">
        <v>186323.57</v>
      </c>
      <c r="Z23" s="99">
        <v>0</v>
      </c>
      <c r="AA23" s="99">
        <v>218794.51000000109</v>
      </c>
      <c r="AB23" s="99">
        <v>0</v>
      </c>
      <c r="AC23" s="99">
        <v>234132.92</v>
      </c>
      <c r="AD23" s="99">
        <v>0</v>
      </c>
      <c r="AE23" s="99">
        <v>0</v>
      </c>
      <c r="AF23" s="99">
        <v>0</v>
      </c>
      <c r="AG23" s="99">
        <v>0</v>
      </c>
      <c r="AH23" s="99">
        <v>0</v>
      </c>
      <c r="AI23" s="99">
        <v>34821</v>
      </c>
      <c r="AJ23" s="99">
        <v>0</v>
      </c>
      <c r="AK23" s="99">
        <v>0</v>
      </c>
      <c r="AL23" s="99">
        <v>0</v>
      </c>
      <c r="AM23" s="99">
        <v>65747.509999999995</v>
      </c>
      <c r="AN23" s="99">
        <v>0</v>
      </c>
      <c r="AO23" s="99">
        <v>1154030.44</v>
      </c>
      <c r="AP23" s="99">
        <v>0</v>
      </c>
      <c r="AQ23" s="99">
        <v>0</v>
      </c>
      <c r="AR23" s="99">
        <v>0</v>
      </c>
      <c r="AS23" s="99">
        <v>0</v>
      </c>
      <c r="AT23" s="99">
        <v>0</v>
      </c>
      <c r="AU23" s="99">
        <v>0</v>
      </c>
      <c r="AV23" s="99">
        <v>0</v>
      </c>
      <c r="AW23" s="99">
        <v>0</v>
      </c>
      <c r="AX23" s="99">
        <v>0</v>
      </c>
      <c r="AY23" s="99">
        <v>0</v>
      </c>
      <c r="AZ23" s="99">
        <v>0</v>
      </c>
      <c r="BA23" s="99">
        <v>0</v>
      </c>
      <c r="BB23" s="99">
        <v>0</v>
      </c>
      <c r="BC23" s="99">
        <v>1280</v>
      </c>
      <c r="BD23" s="99">
        <v>0</v>
      </c>
      <c r="BE23" s="99">
        <v>0</v>
      </c>
      <c r="BF23" s="99">
        <v>0</v>
      </c>
      <c r="BG23" s="99">
        <v>0</v>
      </c>
      <c r="BH23" s="99">
        <v>0</v>
      </c>
      <c r="BI23" s="99">
        <v>40225972.623941906</v>
      </c>
      <c r="BJ23" s="99">
        <v>41179.729999999996</v>
      </c>
    </row>
    <row r="24" spans="1:62" ht="16.5" customHeight="1">
      <c r="A24" s="52">
        <v>14</v>
      </c>
      <c r="B24" s="58" t="s">
        <v>59</v>
      </c>
      <c r="C24" s="99">
        <v>0</v>
      </c>
      <c r="D24" s="99">
        <v>0</v>
      </c>
      <c r="E24" s="99">
        <v>0</v>
      </c>
      <c r="F24" s="99">
        <v>0</v>
      </c>
      <c r="G24" s="99">
        <v>367581.41327000002</v>
      </c>
      <c r="H24" s="99">
        <v>0</v>
      </c>
      <c r="I24" s="99">
        <v>18388.490000000002</v>
      </c>
      <c r="J24" s="99">
        <v>0</v>
      </c>
      <c r="K24" s="99">
        <v>0</v>
      </c>
      <c r="L24" s="99">
        <v>0</v>
      </c>
      <c r="M24" s="99">
        <v>0</v>
      </c>
      <c r="N24" s="99">
        <v>0</v>
      </c>
      <c r="O24" s="99">
        <v>0</v>
      </c>
      <c r="P24" s="99">
        <v>0</v>
      </c>
      <c r="Q24" s="99">
        <v>96511.54</v>
      </c>
      <c r="R24" s="99">
        <v>0</v>
      </c>
      <c r="S24" s="99">
        <v>0</v>
      </c>
      <c r="T24" s="99">
        <v>0</v>
      </c>
      <c r="U24" s="99">
        <v>0</v>
      </c>
      <c r="V24" s="99">
        <v>0</v>
      </c>
      <c r="W24" s="99">
        <v>0</v>
      </c>
      <c r="X24" s="99">
        <v>0</v>
      </c>
      <c r="Y24" s="99">
        <v>0</v>
      </c>
      <c r="Z24" s="99">
        <v>0</v>
      </c>
      <c r="AA24" s="99">
        <v>4286.01</v>
      </c>
      <c r="AB24" s="99">
        <v>0</v>
      </c>
      <c r="AC24" s="99">
        <v>0</v>
      </c>
      <c r="AD24" s="99">
        <v>0</v>
      </c>
      <c r="AE24" s="99">
        <v>0</v>
      </c>
      <c r="AF24" s="99">
        <v>0</v>
      </c>
      <c r="AG24" s="99">
        <v>0</v>
      </c>
      <c r="AH24" s="99">
        <v>0</v>
      </c>
      <c r="AI24" s="99">
        <v>0</v>
      </c>
      <c r="AJ24" s="99">
        <v>0</v>
      </c>
      <c r="AK24" s="99">
        <v>5729997.1399999997</v>
      </c>
      <c r="AL24" s="99">
        <v>0</v>
      </c>
      <c r="AM24" s="99">
        <v>0</v>
      </c>
      <c r="AN24" s="99">
        <v>0</v>
      </c>
      <c r="AO24" s="99">
        <v>0</v>
      </c>
      <c r="AP24" s="99">
        <v>0</v>
      </c>
      <c r="AQ24" s="99">
        <v>0</v>
      </c>
      <c r="AR24" s="99">
        <v>0</v>
      </c>
      <c r="AS24" s="99">
        <v>0</v>
      </c>
      <c r="AT24" s="99">
        <v>0</v>
      </c>
      <c r="AU24" s="99">
        <v>0</v>
      </c>
      <c r="AV24" s="99">
        <v>0</v>
      </c>
      <c r="AW24" s="99">
        <v>0</v>
      </c>
      <c r="AX24" s="99">
        <v>0</v>
      </c>
      <c r="AY24" s="99">
        <v>0</v>
      </c>
      <c r="AZ24" s="99">
        <v>0</v>
      </c>
      <c r="BA24" s="99">
        <v>0</v>
      </c>
      <c r="BB24" s="99">
        <v>0</v>
      </c>
      <c r="BC24" s="99">
        <v>0</v>
      </c>
      <c r="BD24" s="99">
        <v>0</v>
      </c>
      <c r="BE24" s="99">
        <v>0</v>
      </c>
      <c r="BF24" s="99">
        <v>0</v>
      </c>
      <c r="BG24" s="99">
        <v>0</v>
      </c>
      <c r="BH24" s="99">
        <v>0</v>
      </c>
      <c r="BI24" s="99">
        <v>6216764.5932700001</v>
      </c>
      <c r="BJ24" s="99">
        <v>0</v>
      </c>
    </row>
    <row r="25" spans="1:62" ht="16.5" customHeight="1">
      <c r="A25" s="52">
        <v>15</v>
      </c>
      <c r="B25" s="58" t="s">
        <v>60</v>
      </c>
      <c r="C25" s="99">
        <v>0</v>
      </c>
      <c r="D25" s="99">
        <v>0</v>
      </c>
      <c r="E25" s="99">
        <v>0</v>
      </c>
      <c r="F25" s="99">
        <v>0</v>
      </c>
      <c r="G25" s="99">
        <v>19269.178199999998</v>
      </c>
      <c r="H25" s="99">
        <v>0</v>
      </c>
      <c r="I25" s="99">
        <v>0</v>
      </c>
      <c r="J25" s="99">
        <v>0</v>
      </c>
      <c r="K25" s="99">
        <v>2357495.25</v>
      </c>
      <c r="L25" s="99">
        <v>0</v>
      </c>
      <c r="M25" s="99">
        <v>0</v>
      </c>
      <c r="N25" s="99">
        <v>0</v>
      </c>
      <c r="O25" s="99">
        <v>0</v>
      </c>
      <c r="P25" s="99">
        <v>0</v>
      </c>
      <c r="Q25" s="99">
        <v>8973449.3900000006</v>
      </c>
      <c r="R25" s="99">
        <v>0</v>
      </c>
      <c r="S25" s="99">
        <v>0</v>
      </c>
      <c r="T25" s="99">
        <v>0</v>
      </c>
      <c r="U25" s="99">
        <v>1634.1399999999999</v>
      </c>
      <c r="V25" s="99">
        <v>0</v>
      </c>
      <c r="W25" s="99">
        <v>0</v>
      </c>
      <c r="X25" s="99">
        <v>0</v>
      </c>
      <c r="Y25" s="99">
        <v>0</v>
      </c>
      <c r="Z25" s="99">
        <v>0</v>
      </c>
      <c r="AA25" s="99">
        <v>143168.00999999998</v>
      </c>
      <c r="AB25" s="99">
        <v>0</v>
      </c>
      <c r="AC25" s="99">
        <v>0</v>
      </c>
      <c r="AD25" s="99">
        <v>0</v>
      </c>
      <c r="AE25" s="99">
        <v>0</v>
      </c>
      <c r="AF25" s="99">
        <v>0</v>
      </c>
      <c r="AG25" s="99">
        <v>0</v>
      </c>
      <c r="AH25" s="99">
        <v>0</v>
      </c>
      <c r="AI25" s="99">
        <v>7985854</v>
      </c>
      <c r="AJ25" s="99">
        <v>0</v>
      </c>
      <c r="AK25" s="99">
        <v>0</v>
      </c>
      <c r="AL25" s="99">
        <v>0</v>
      </c>
      <c r="AM25" s="99">
        <v>0</v>
      </c>
      <c r="AN25" s="99">
        <v>0</v>
      </c>
      <c r="AO25" s="99">
        <v>0</v>
      </c>
      <c r="AP25" s="99">
        <v>0</v>
      </c>
      <c r="AQ25" s="99">
        <v>0</v>
      </c>
      <c r="AR25" s="99">
        <v>0</v>
      </c>
      <c r="AS25" s="99">
        <v>0</v>
      </c>
      <c r="AT25" s="99">
        <v>0</v>
      </c>
      <c r="AU25" s="99">
        <v>0</v>
      </c>
      <c r="AV25" s="99">
        <v>0</v>
      </c>
      <c r="AW25" s="99">
        <v>0</v>
      </c>
      <c r="AX25" s="99">
        <v>0</v>
      </c>
      <c r="AY25" s="99">
        <v>0</v>
      </c>
      <c r="AZ25" s="99">
        <v>0</v>
      </c>
      <c r="BA25" s="99">
        <v>0</v>
      </c>
      <c r="BB25" s="99">
        <v>0</v>
      </c>
      <c r="BC25" s="99">
        <v>0</v>
      </c>
      <c r="BD25" s="99">
        <v>0</v>
      </c>
      <c r="BE25" s="99">
        <v>0</v>
      </c>
      <c r="BF25" s="99">
        <v>0</v>
      </c>
      <c r="BG25" s="99">
        <v>0</v>
      </c>
      <c r="BH25" s="99">
        <v>0</v>
      </c>
      <c r="BI25" s="99">
        <v>19480869.968200002</v>
      </c>
      <c r="BJ25" s="99">
        <v>0</v>
      </c>
    </row>
    <row r="26" spans="1:62" ht="16.5" customHeight="1">
      <c r="A26" s="52">
        <v>16</v>
      </c>
      <c r="B26" s="58" t="s">
        <v>61</v>
      </c>
      <c r="C26" s="99">
        <v>1168</v>
      </c>
      <c r="D26" s="99">
        <v>0</v>
      </c>
      <c r="E26" s="99">
        <v>144779.16</v>
      </c>
      <c r="F26" s="99">
        <v>0</v>
      </c>
      <c r="G26" s="99">
        <v>473736.86982700002</v>
      </c>
      <c r="H26" s="99">
        <v>0</v>
      </c>
      <c r="I26" s="99">
        <v>381391.73</v>
      </c>
      <c r="J26" s="99">
        <v>0</v>
      </c>
      <c r="K26" s="99">
        <v>1893511.4</v>
      </c>
      <c r="L26" s="99">
        <v>2444.79</v>
      </c>
      <c r="M26" s="99">
        <v>435084.03</v>
      </c>
      <c r="N26" s="99">
        <v>0</v>
      </c>
      <c r="O26" s="99">
        <v>1871.2200000000012</v>
      </c>
      <c r="P26" s="99">
        <v>0</v>
      </c>
      <c r="Q26" s="99">
        <v>71319.172999999995</v>
      </c>
      <c r="R26" s="99">
        <v>1.95583E-3</v>
      </c>
      <c r="S26" s="99">
        <v>814836.28</v>
      </c>
      <c r="T26" s="99">
        <v>0</v>
      </c>
      <c r="U26" s="99">
        <v>0</v>
      </c>
      <c r="V26" s="99">
        <v>0</v>
      </c>
      <c r="W26" s="99">
        <v>2183661.5</v>
      </c>
      <c r="X26" s="99">
        <v>0</v>
      </c>
      <c r="Y26" s="99">
        <v>12110.35</v>
      </c>
      <c r="Z26" s="99">
        <v>0</v>
      </c>
      <c r="AA26" s="99">
        <v>19082.5</v>
      </c>
      <c r="AB26" s="99">
        <v>0</v>
      </c>
      <c r="AC26" s="99">
        <v>1220619.7100000002</v>
      </c>
      <c r="AD26" s="99">
        <v>0</v>
      </c>
      <c r="AE26" s="99">
        <v>8656.9599999999336</v>
      </c>
      <c r="AF26" s="99">
        <v>0</v>
      </c>
      <c r="AG26" s="99">
        <v>0</v>
      </c>
      <c r="AH26" s="99">
        <v>0</v>
      </c>
      <c r="AI26" s="99">
        <v>0</v>
      </c>
      <c r="AJ26" s="99">
        <v>0</v>
      </c>
      <c r="AK26" s="99">
        <v>0</v>
      </c>
      <c r="AL26" s="99">
        <v>0</v>
      </c>
      <c r="AM26" s="99">
        <v>1863824.65</v>
      </c>
      <c r="AN26" s="99">
        <v>0</v>
      </c>
      <c r="AO26" s="99">
        <v>0</v>
      </c>
      <c r="AP26" s="99">
        <v>0</v>
      </c>
      <c r="AQ26" s="99">
        <v>0</v>
      </c>
      <c r="AR26" s="99">
        <v>0</v>
      </c>
      <c r="AS26" s="99">
        <v>0</v>
      </c>
      <c r="AT26" s="99">
        <v>0</v>
      </c>
      <c r="AU26" s="99">
        <v>0</v>
      </c>
      <c r="AV26" s="99">
        <v>0</v>
      </c>
      <c r="AW26" s="99">
        <v>0</v>
      </c>
      <c r="AX26" s="99">
        <v>0</v>
      </c>
      <c r="AY26" s="99">
        <v>0</v>
      </c>
      <c r="AZ26" s="99">
        <v>0</v>
      </c>
      <c r="BA26" s="99">
        <v>0</v>
      </c>
      <c r="BB26" s="99">
        <v>0</v>
      </c>
      <c r="BC26" s="99">
        <v>0</v>
      </c>
      <c r="BD26" s="99">
        <v>0</v>
      </c>
      <c r="BE26" s="99">
        <v>0</v>
      </c>
      <c r="BF26" s="99">
        <v>0</v>
      </c>
      <c r="BG26" s="99">
        <v>0</v>
      </c>
      <c r="BH26" s="99">
        <v>0</v>
      </c>
      <c r="BI26" s="99">
        <v>9525653.5328269992</v>
      </c>
      <c r="BJ26" s="99">
        <v>2444.79195583</v>
      </c>
    </row>
    <row r="27" spans="1:62" ht="16.5" customHeight="1">
      <c r="A27" s="52">
        <v>17</v>
      </c>
      <c r="B27" s="29" t="s">
        <v>62</v>
      </c>
      <c r="C27" s="99">
        <v>0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4108.13</v>
      </c>
      <c r="L27" s="99">
        <v>0</v>
      </c>
      <c r="M27" s="99">
        <v>0</v>
      </c>
      <c r="N27" s="99">
        <v>0</v>
      </c>
      <c r="O27" s="99">
        <v>0</v>
      </c>
      <c r="P27" s="99">
        <v>0</v>
      </c>
      <c r="Q27" s="99">
        <v>0</v>
      </c>
      <c r="R27" s="99">
        <v>0</v>
      </c>
      <c r="S27" s="99">
        <v>0</v>
      </c>
      <c r="T27" s="99">
        <v>0</v>
      </c>
      <c r="U27" s="99">
        <v>0</v>
      </c>
      <c r="V27" s="99">
        <v>0</v>
      </c>
      <c r="W27" s="99">
        <v>0</v>
      </c>
      <c r="X27" s="99">
        <v>0</v>
      </c>
      <c r="Y27" s="99">
        <v>0</v>
      </c>
      <c r="Z27" s="99">
        <v>0</v>
      </c>
      <c r="AA27" s="99">
        <v>0</v>
      </c>
      <c r="AB27" s="99">
        <v>0</v>
      </c>
      <c r="AC27" s="99">
        <v>0</v>
      </c>
      <c r="AD27" s="99">
        <v>0</v>
      </c>
      <c r="AE27" s="99">
        <v>0</v>
      </c>
      <c r="AF27" s="99">
        <v>0</v>
      </c>
      <c r="AG27" s="99">
        <v>0</v>
      </c>
      <c r="AH27" s="99">
        <v>0</v>
      </c>
      <c r="AI27" s="99">
        <v>0</v>
      </c>
      <c r="AJ27" s="99">
        <v>0</v>
      </c>
      <c r="AK27" s="99">
        <v>0</v>
      </c>
      <c r="AL27" s="99">
        <v>0</v>
      </c>
      <c r="AM27" s="99">
        <v>0</v>
      </c>
      <c r="AN27" s="99">
        <v>0</v>
      </c>
      <c r="AO27" s="99">
        <v>0</v>
      </c>
      <c r="AP27" s="99">
        <v>0</v>
      </c>
      <c r="AQ27" s="99">
        <v>0</v>
      </c>
      <c r="AR27" s="99">
        <v>0</v>
      </c>
      <c r="AS27" s="99">
        <v>0</v>
      </c>
      <c r="AT27" s="99">
        <v>0</v>
      </c>
      <c r="AU27" s="99">
        <v>0</v>
      </c>
      <c r="AV27" s="99">
        <v>0</v>
      </c>
      <c r="AW27" s="99">
        <v>0</v>
      </c>
      <c r="AX27" s="99">
        <v>0</v>
      </c>
      <c r="AY27" s="99">
        <v>0</v>
      </c>
      <c r="AZ27" s="99">
        <v>0</v>
      </c>
      <c r="BA27" s="99">
        <v>0</v>
      </c>
      <c r="BB27" s="99">
        <v>0</v>
      </c>
      <c r="BC27" s="99">
        <v>0</v>
      </c>
      <c r="BD27" s="99">
        <v>0</v>
      </c>
      <c r="BE27" s="99">
        <v>0</v>
      </c>
      <c r="BF27" s="99">
        <v>0</v>
      </c>
      <c r="BG27" s="99">
        <v>0</v>
      </c>
      <c r="BH27" s="99">
        <v>0</v>
      </c>
      <c r="BI27" s="99">
        <v>4108.13</v>
      </c>
      <c r="BJ27" s="99">
        <v>0</v>
      </c>
    </row>
    <row r="28" spans="1:62" ht="16.5" customHeight="1">
      <c r="A28" s="52">
        <v>18</v>
      </c>
      <c r="B28" s="30" t="s">
        <v>63</v>
      </c>
      <c r="C28" s="99">
        <v>996867</v>
      </c>
      <c r="D28" s="99">
        <v>0</v>
      </c>
      <c r="E28" s="99">
        <v>1438817.39</v>
      </c>
      <c r="F28" s="99">
        <v>0</v>
      </c>
      <c r="G28" s="99">
        <v>4224839.0930385301</v>
      </c>
      <c r="H28" s="99">
        <v>0</v>
      </c>
      <c r="I28" s="99">
        <v>2564337.2800000003</v>
      </c>
      <c r="J28" s="99">
        <v>0</v>
      </c>
      <c r="K28" s="99">
        <v>2809298.29</v>
      </c>
      <c r="L28" s="99">
        <v>0</v>
      </c>
      <c r="M28" s="99">
        <v>2792602.8804000001</v>
      </c>
      <c r="N28" s="99">
        <v>0</v>
      </c>
      <c r="O28" s="99">
        <v>602266.71</v>
      </c>
      <c r="P28" s="99">
        <v>0</v>
      </c>
      <c r="Q28" s="99">
        <v>2172354.44</v>
      </c>
      <c r="R28" s="99">
        <v>16848.074979000001</v>
      </c>
      <c r="S28" s="99">
        <v>195208.42</v>
      </c>
      <c r="T28" s="99">
        <v>0</v>
      </c>
      <c r="U28" s="99">
        <v>21585.499999999971</v>
      </c>
      <c r="V28" s="99">
        <v>0</v>
      </c>
      <c r="W28" s="99">
        <v>61148.46</v>
      </c>
      <c r="X28" s="99">
        <v>0</v>
      </c>
      <c r="Y28" s="99">
        <v>0</v>
      </c>
      <c r="Z28" s="99">
        <v>0</v>
      </c>
      <c r="AA28" s="99">
        <v>66307.139999999898</v>
      </c>
      <c r="AB28" s="99">
        <v>0</v>
      </c>
      <c r="AC28" s="99">
        <v>796556.85999999975</v>
      </c>
      <c r="AD28" s="99">
        <v>0</v>
      </c>
      <c r="AE28" s="99">
        <v>350013.35000000516</v>
      </c>
      <c r="AF28" s="99">
        <v>0</v>
      </c>
      <c r="AG28" s="99">
        <v>0</v>
      </c>
      <c r="AH28" s="99">
        <v>0</v>
      </c>
      <c r="AI28" s="99">
        <v>1706</v>
      </c>
      <c r="AJ28" s="99">
        <v>0</v>
      </c>
      <c r="AK28" s="99">
        <v>0</v>
      </c>
      <c r="AL28" s="99">
        <v>0</v>
      </c>
      <c r="AM28" s="99">
        <v>0</v>
      </c>
      <c r="AN28" s="99">
        <v>0</v>
      </c>
      <c r="AO28" s="99">
        <v>2568.4699999999998</v>
      </c>
      <c r="AP28" s="99">
        <v>0</v>
      </c>
      <c r="AQ28" s="99">
        <v>0</v>
      </c>
      <c r="AR28" s="99">
        <v>0</v>
      </c>
      <c r="AS28" s="99">
        <v>0</v>
      </c>
      <c r="AT28" s="99">
        <v>0</v>
      </c>
      <c r="AU28" s="99">
        <v>0</v>
      </c>
      <c r="AV28" s="99">
        <v>0</v>
      </c>
      <c r="AW28" s="99">
        <v>0</v>
      </c>
      <c r="AX28" s="99">
        <v>0</v>
      </c>
      <c r="AY28" s="99">
        <v>0</v>
      </c>
      <c r="AZ28" s="99">
        <v>0</v>
      </c>
      <c r="BA28" s="99">
        <v>0</v>
      </c>
      <c r="BB28" s="99">
        <v>0</v>
      </c>
      <c r="BC28" s="99">
        <v>0</v>
      </c>
      <c r="BD28" s="99">
        <v>0</v>
      </c>
      <c r="BE28" s="99">
        <v>0</v>
      </c>
      <c r="BF28" s="99">
        <v>0</v>
      </c>
      <c r="BG28" s="99">
        <v>0</v>
      </c>
      <c r="BH28" s="99">
        <v>0</v>
      </c>
      <c r="BI28" s="99">
        <v>19096477.283438537</v>
      </c>
      <c r="BJ28" s="99">
        <v>16848.074979000001</v>
      </c>
    </row>
    <row r="29" spans="1:62" s="119" customFormat="1" ht="29.25" customHeight="1">
      <c r="A29" s="189" t="s">
        <v>64</v>
      </c>
      <c r="B29" s="190"/>
      <c r="C29" s="100">
        <v>195481818</v>
      </c>
      <c r="D29" s="118">
        <v>0</v>
      </c>
      <c r="E29" s="100">
        <v>190787498.40999988</v>
      </c>
      <c r="F29" s="118">
        <v>4031285.67</v>
      </c>
      <c r="G29" s="100">
        <v>182365893.30651018</v>
      </c>
      <c r="H29" s="118">
        <v>328268.81</v>
      </c>
      <c r="I29" s="100">
        <v>169241002.56999999</v>
      </c>
      <c r="J29" s="118">
        <v>27600</v>
      </c>
      <c r="K29" s="100">
        <v>163131117.22999999</v>
      </c>
      <c r="L29" s="118">
        <v>11224119.079999998</v>
      </c>
      <c r="M29" s="100">
        <v>139476701.63430002</v>
      </c>
      <c r="N29" s="118">
        <v>11242196.07</v>
      </c>
      <c r="O29" s="100">
        <v>130478764.63999496</v>
      </c>
      <c r="P29" s="118">
        <v>0</v>
      </c>
      <c r="Q29" s="100">
        <v>117130771.00299999</v>
      </c>
      <c r="R29" s="118">
        <v>4908158.0539594302</v>
      </c>
      <c r="S29" s="100">
        <v>77986939.220000014</v>
      </c>
      <c r="T29" s="118">
        <v>0</v>
      </c>
      <c r="U29" s="100">
        <v>68511398.209393591</v>
      </c>
      <c r="V29" s="118">
        <v>0</v>
      </c>
      <c r="W29" s="100">
        <v>55963212.079999998</v>
      </c>
      <c r="X29" s="118">
        <v>0</v>
      </c>
      <c r="Y29" s="100">
        <v>43939242.449999996</v>
      </c>
      <c r="Z29" s="118">
        <v>0</v>
      </c>
      <c r="AA29" s="100">
        <v>14510762.129999921</v>
      </c>
      <c r="AB29" s="118">
        <v>0</v>
      </c>
      <c r="AC29" s="100">
        <v>12389531.500000002</v>
      </c>
      <c r="AD29" s="118">
        <v>0</v>
      </c>
      <c r="AE29" s="100">
        <v>11625904.020002611</v>
      </c>
      <c r="AF29" s="118">
        <v>0</v>
      </c>
      <c r="AG29" s="100">
        <v>10104264</v>
      </c>
      <c r="AH29" s="118">
        <v>0</v>
      </c>
      <c r="AI29" s="100">
        <v>8935716</v>
      </c>
      <c r="AJ29" s="118">
        <v>0</v>
      </c>
      <c r="AK29" s="100">
        <v>5729997.1399999997</v>
      </c>
      <c r="AL29" s="118">
        <v>0</v>
      </c>
      <c r="AM29" s="100">
        <v>4749567.3499999996</v>
      </c>
      <c r="AN29" s="118">
        <v>0</v>
      </c>
      <c r="AO29" s="100">
        <v>3581746.62</v>
      </c>
      <c r="AP29" s="118">
        <v>0</v>
      </c>
      <c r="AQ29" s="100">
        <v>3227247.7399882721</v>
      </c>
      <c r="AR29" s="118">
        <v>0</v>
      </c>
      <c r="AS29" s="100">
        <v>2938157.790000001</v>
      </c>
      <c r="AT29" s="118">
        <v>0</v>
      </c>
      <c r="AU29" s="100">
        <v>2151184.61</v>
      </c>
      <c r="AV29" s="118">
        <v>0</v>
      </c>
      <c r="AW29" s="100">
        <v>1723710</v>
      </c>
      <c r="AX29" s="118">
        <v>0</v>
      </c>
      <c r="AY29" s="100">
        <v>1468323</v>
      </c>
      <c r="AZ29" s="118">
        <v>0</v>
      </c>
      <c r="BA29" s="100">
        <v>1341028</v>
      </c>
      <c r="BB29" s="118">
        <v>0</v>
      </c>
      <c r="BC29" s="100">
        <v>471431.739999999</v>
      </c>
      <c r="BD29" s="118">
        <v>0</v>
      </c>
      <c r="BE29" s="100">
        <v>211063.54999999981</v>
      </c>
      <c r="BF29" s="118">
        <v>0</v>
      </c>
      <c r="BG29" s="100">
        <v>0</v>
      </c>
      <c r="BH29" s="118">
        <v>0</v>
      </c>
      <c r="BI29" s="118">
        <v>1619653993.9431891</v>
      </c>
      <c r="BJ29" s="118">
        <v>31761627.683959428</v>
      </c>
    </row>
    <row r="30" spans="1:62" s="17" customFormat="1" ht="29.25" customHeight="1">
      <c r="A30" s="187" t="s">
        <v>65</v>
      </c>
      <c r="B30" s="188"/>
      <c r="C30" s="113">
        <v>0.12069356710199716</v>
      </c>
      <c r="D30" s="114"/>
      <c r="E30" s="113">
        <v>0.11779521991947864</v>
      </c>
      <c r="F30" s="114"/>
      <c r="G30" s="113">
        <v>0.11259558769248269</v>
      </c>
      <c r="H30" s="114"/>
      <c r="I30" s="113">
        <v>0.10449207250615793</v>
      </c>
      <c r="J30" s="114"/>
      <c r="K30" s="113">
        <v>0.1007197326342789</v>
      </c>
      <c r="L30" s="114"/>
      <c r="M30" s="113">
        <v>8.6115122214919376E-2</v>
      </c>
      <c r="N30" s="114"/>
      <c r="O30" s="113">
        <v>8.0559653560531783E-2</v>
      </c>
      <c r="P30" s="114"/>
      <c r="Q30" s="113">
        <v>7.2318391113792707E-2</v>
      </c>
      <c r="R30" s="114"/>
      <c r="S30" s="113">
        <v>4.8150370086226871E-2</v>
      </c>
      <c r="T30" s="114"/>
      <c r="U30" s="113">
        <v>4.2300021156121505E-2</v>
      </c>
      <c r="V30" s="114"/>
      <c r="W30" s="113">
        <v>3.4552572518129425E-2</v>
      </c>
      <c r="X30" s="114"/>
      <c r="Y30" s="113">
        <v>2.7128783440360661E-2</v>
      </c>
      <c r="Z30" s="114"/>
      <c r="AA30" s="113">
        <v>8.9591741101889312E-3</v>
      </c>
      <c r="AB30" s="114"/>
      <c r="AC30" s="113">
        <v>7.6494927597693906E-3</v>
      </c>
      <c r="AD30" s="114"/>
      <c r="AE30" s="113">
        <v>7.1780170724602306E-3</v>
      </c>
      <c r="AF30" s="114"/>
      <c r="AG30" s="113">
        <v>6.2385324506256347E-3</v>
      </c>
      <c r="AH30" s="114"/>
      <c r="AI30" s="113">
        <v>5.5170524281209091E-3</v>
      </c>
      <c r="AJ30" s="114"/>
      <c r="AK30" s="113">
        <v>3.5377908870831238E-3</v>
      </c>
      <c r="AL30" s="114"/>
      <c r="AM30" s="113">
        <v>2.9324580236034011E-3</v>
      </c>
      <c r="AN30" s="114"/>
      <c r="AO30" s="113">
        <v>2.2114270291026328E-3</v>
      </c>
      <c r="AP30" s="114"/>
      <c r="AQ30" s="113">
        <v>1.9925538121455533E-3</v>
      </c>
      <c r="AR30" s="114"/>
      <c r="AS30" s="113">
        <v>1.8140651034032271E-3</v>
      </c>
      <c r="AT30" s="114"/>
      <c r="AU30" s="113">
        <v>1.3281754115659931E-3</v>
      </c>
      <c r="AV30" s="114"/>
      <c r="AW30" s="113">
        <v>1.0642458243834397E-3</v>
      </c>
      <c r="AX30" s="114"/>
      <c r="AY30" s="113">
        <v>9.0656585016978799E-4</v>
      </c>
      <c r="AZ30" s="114"/>
      <c r="BA30" s="113">
        <v>8.279719032675307E-4</v>
      </c>
      <c r="BB30" s="114"/>
      <c r="BC30" s="113">
        <v>2.9106941467927803E-4</v>
      </c>
      <c r="BD30" s="114"/>
      <c r="BE30" s="113">
        <v>1.3031397495346964E-4</v>
      </c>
      <c r="BF30" s="114"/>
      <c r="BG30" s="113">
        <v>0</v>
      </c>
      <c r="BH30" s="114"/>
      <c r="BI30" s="115">
        <v>1.0000000000000002</v>
      </c>
      <c r="BJ30" s="116"/>
    </row>
    <row r="31" spans="1:62" s="17" customFormat="1" ht="29.25" customHeight="1">
      <c r="A31" s="187" t="s">
        <v>66</v>
      </c>
      <c r="B31" s="188"/>
      <c r="C31" s="111">
        <v>195481818</v>
      </c>
      <c r="D31" s="112"/>
      <c r="E31" s="111">
        <v>186756212.73999989</v>
      </c>
      <c r="F31" s="112"/>
      <c r="G31" s="111">
        <v>182037624.49651018</v>
      </c>
      <c r="H31" s="112"/>
      <c r="I31" s="111">
        <v>169213402.56999999</v>
      </c>
      <c r="J31" s="112"/>
      <c r="K31" s="111">
        <v>151906998.14999998</v>
      </c>
      <c r="L31" s="112"/>
      <c r="M31" s="111">
        <v>128234505.56430003</v>
      </c>
      <c r="N31" s="112"/>
      <c r="O31" s="111">
        <v>130478764.63999496</v>
      </c>
      <c r="P31" s="112"/>
      <c r="Q31" s="111">
        <v>112222612.94904056</v>
      </c>
      <c r="R31" s="112"/>
      <c r="S31" s="111">
        <v>77986939.220000014</v>
      </c>
      <c r="T31" s="112"/>
      <c r="U31" s="111">
        <v>68511398.209393591</v>
      </c>
      <c r="V31" s="112"/>
      <c r="W31" s="111">
        <v>55963212.079999998</v>
      </c>
      <c r="X31" s="112"/>
      <c r="Y31" s="111">
        <v>43939242.449999996</v>
      </c>
      <c r="Z31" s="112"/>
      <c r="AA31" s="111">
        <v>14510762.129999921</v>
      </c>
      <c r="AB31" s="112"/>
      <c r="AC31" s="111">
        <v>12389531.500000002</v>
      </c>
      <c r="AD31" s="112"/>
      <c r="AE31" s="111">
        <v>11625904.020002611</v>
      </c>
      <c r="AF31" s="112"/>
      <c r="AG31" s="111">
        <v>10104264</v>
      </c>
      <c r="AH31" s="112"/>
      <c r="AI31" s="111">
        <v>8935716</v>
      </c>
      <c r="AJ31" s="112"/>
      <c r="AK31" s="111">
        <v>5729997.1399999997</v>
      </c>
      <c r="AL31" s="112"/>
      <c r="AM31" s="111">
        <v>4749567.3499999996</v>
      </c>
      <c r="AN31" s="112"/>
      <c r="AO31" s="111">
        <v>3581746.62</v>
      </c>
      <c r="AP31" s="112"/>
      <c r="AQ31" s="111">
        <v>3227247.7399882721</v>
      </c>
      <c r="AR31" s="112"/>
      <c r="AS31" s="111">
        <v>2938157.790000001</v>
      </c>
      <c r="AT31" s="112"/>
      <c r="AU31" s="111">
        <v>2151184.61</v>
      </c>
      <c r="AV31" s="112"/>
      <c r="AW31" s="111">
        <v>1723710</v>
      </c>
      <c r="AX31" s="112"/>
      <c r="AY31" s="111">
        <v>1468323</v>
      </c>
      <c r="AZ31" s="112"/>
      <c r="BA31" s="111">
        <v>1341028</v>
      </c>
      <c r="BB31" s="112"/>
      <c r="BC31" s="111">
        <v>471431.739999999</v>
      </c>
      <c r="BD31" s="112"/>
      <c r="BE31" s="111">
        <v>211063.54999999981</v>
      </c>
      <c r="BF31" s="112"/>
      <c r="BG31" s="111">
        <v>0</v>
      </c>
      <c r="BH31" s="112"/>
      <c r="BI31" s="111">
        <v>1587892366.2592297</v>
      </c>
      <c r="BJ31" s="112"/>
    </row>
    <row r="32" spans="1:62" s="17" customFormat="1" ht="29.25" customHeight="1">
      <c r="A32" s="187" t="s">
        <v>67</v>
      </c>
      <c r="B32" s="188"/>
      <c r="C32" s="113">
        <v>0.12310772578403266</v>
      </c>
      <c r="D32" s="114"/>
      <c r="E32" s="113">
        <v>0.11761263969041036</v>
      </c>
      <c r="F32" s="114"/>
      <c r="G32" s="113">
        <v>0.11464103510073291</v>
      </c>
      <c r="H32" s="114"/>
      <c r="I32" s="113">
        <v>0.10656478119397625</v>
      </c>
      <c r="J32" s="114"/>
      <c r="K32" s="113">
        <v>9.5665802908205783E-2</v>
      </c>
      <c r="L32" s="114"/>
      <c r="M32" s="113">
        <v>8.0757681244098406E-2</v>
      </c>
      <c r="N32" s="114"/>
      <c r="O32" s="113">
        <v>8.2171038423327111E-2</v>
      </c>
      <c r="P32" s="114"/>
      <c r="Q32" s="113">
        <v>7.067394197090042E-2</v>
      </c>
      <c r="R32" s="114"/>
      <c r="S32" s="113">
        <v>4.9113492121460545E-2</v>
      </c>
      <c r="T32" s="114"/>
      <c r="U32" s="113">
        <v>4.3146122284593712E-2</v>
      </c>
      <c r="V32" s="114"/>
      <c r="W32" s="113">
        <v>3.5243706229181396E-2</v>
      </c>
      <c r="X32" s="114"/>
      <c r="Y32" s="113">
        <v>2.76714236957461E-2</v>
      </c>
      <c r="Z32" s="114"/>
      <c r="AA32" s="113">
        <v>9.1383789218563334E-3</v>
      </c>
      <c r="AB32" s="114"/>
      <c r="AC32" s="113">
        <v>7.8025008264177029E-3</v>
      </c>
      <c r="AD32" s="114"/>
      <c r="AE32" s="113">
        <v>7.321594502901361E-3</v>
      </c>
      <c r="AF32" s="114"/>
      <c r="AG32" s="113">
        <v>6.3633179519615116E-3</v>
      </c>
      <c r="AH32" s="114"/>
      <c r="AI32" s="113">
        <v>5.6274066113503876E-3</v>
      </c>
      <c r="AJ32" s="114"/>
      <c r="AK32" s="113">
        <v>3.6085551273848464E-3</v>
      </c>
      <c r="AL32" s="114"/>
      <c r="AM32" s="113">
        <v>2.9911141654954052E-3</v>
      </c>
      <c r="AN32" s="114"/>
      <c r="AO32" s="113">
        <v>2.2556608345173351E-3</v>
      </c>
      <c r="AP32" s="114"/>
      <c r="AQ32" s="113">
        <v>2.0324096321409049E-3</v>
      </c>
      <c r="AR32" s="114"/>
      <c r="AS32" s="113">
        <v>1.8503507242885347E-3</v>
      </c>
      <c r="AT32" s="114"/>
      <c r="AU32" s="113">
        <v>1.3547420818375612E-3</v>
      </c>
      <c r="AV32" s="114"/>
      <c r="AW32" s="113">
        <v>1.0855332745636473E-3</v>
      </c>
      <c r="AX32" s="114"/>
      <c r="AY32" s="113">
        <v>9.2469932547071046E-4</v>
      </c>
      <c r="AZ32" s="114"/>
      <c r="BA32" s="113">
        <v>8.4453331251865967E-4</v>
      </c>
      <c r="BB32" s="114"/>
      <c r="BC32" s="113">
        <v>2.9689149593344408E-4</v>
      </c>
      <c r="BD32" s="114"/>
      <c r="BE32" s="113">
        <v>1.3292056469622378E-4</v>
      </c>
      <c r="BF32" s="114"/>
      <c r="BG32" s="113">
        <v>0</v>
      </c>
      <c r="BH32" s="114"/>
      <c r="BI32" s="113">
        <v>1</v>
      </c>
      <c r="BJ32" s="114"/>
    </row>
    <row r="33" spans="1:58" ht="16.5" customHeight="1">
      <c r="B33" s="32"/>
      <c r="C33" s="69"/>
      <c r="D33" s="69"/>
      <c r="E33" s="69"/>
      <c r="F33" s="69"/>
      <c r="G33" s="69"/>
      <c r="H33" s="69"/>
      <c r="I33" s="69"/>
      <c r="J33" s="69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</row>
    <row r="34" spans="1:58" ht="15.75">
      <c r="A34" s="31" t="s">
        <v>68</v>
      </c>
      <c r="U34" s="7"/>
      <c r="V34" s="7"/>
      <c r="W34" s="7"/>
      <c r="X34" s="7"/>
    </row>
    <row r="35" spans="1:58" ht="16.5" customHeight="1">
      <c r="A35" s="70" t="s">
        <v>69</v>
      </c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7"/>
      <c r="V35" s="7"/>
      <c r="W35" s="7"/>
      <c r="X35" s="7"/>
    </row>
    <row r="36" spans="1:58" s="17" customFormat="1" ht="15.75">
      <c r="A36" s="87"/>
      <c r="B36" s="86"/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</row>
    <row r="38" spans="1:58" ht="69.75" customHeight="1">
      <c r="C38" s="77" t="s">
        <v>70</v>
      </c>
      <c r="D38" s="77" t="s">
        <v>71</v>
      </c>
      <c r="E38" s="77" t="s">
        <v>72</v>
      </c>
      <c r="F38" s="77" t="s">
        <v>73</v>
      </c>
      <c r="G38" s="77" t="s">
        <v>74</v>
      </c>
      <c r="H38" s="77" t="s">
        <v>75</v>
      </c>
      <c r="I38" s="77" t="s">
        <v>76</v>
      </c>
      <c r="J38" s="77" t="s">
        <v>77</v>
      </c>
      <c r="K38" s="77" t="s">
        <v>78</v>
      </c>
      <c r="L38" s="79" t="s">
        <v>79</v>
      </c>
      <c r="M38" s="77"/>
      <c r="N38" s="77"/>
      <c r="U38" s="78"/>
      <c r="V38" s="78"/>
    </row>
    <row r="39" spans="1:58">
      <c r="B39" s="2"/>
      <c r="C39" s="34">
        <f>(BI6+BI8)/$BI$29</f>
        <v>4.7088858263556709E-2</v>
      </c>
      <c r="D39" s="34">
        <f>(BI9+BI16)/$BI$29</f>
        <v>0.69953770680919536</v>
      </c>
      <c r="E39" s="34">
        <f>BI10/$BI$29</f>
        <v>4.5206636216011597E-3</v>
      </c>
      <c r="F39" s="34">
        <f>(BI11+BI21)/$BI$29</f>
        <v>7.0186310946696168E-3</v>
      </c>
      <c r="G39" s="34">
        <f>(BI12+BI22)/$BI$29</f>
        <v>3.6438217780231088E-3</v>
      </c>
      <c r="H39" s="34">
        <f>BI13/$BI$29</f>
        <v>1.1238547006848664E-2</v>
      </c>
      <c r="I39" s="34">
        <f>(BI14+BI15)/BI29</f>
        <v>0.16857520057501441</v>
      </c>
      <c r="J39" s="34">
        <f>BI23/BI29</f>
        <v>2.4836151903042118E-2</v>
      </c>
      <c r="K39" s="34">
        <f>(BI24+BI25+BI27+BI26)/BI29</f>
        <v>2.1749951752678253E-2</v>
      </c>
      <c r="L39" s="34">
        <f>BI28/BI29</f>
        <v>1.1790467195370843E-2</v>
      </c>
      <c r="M39" s="34"/>
      <c r="N39" s="34"/>
      <c r="AF39" s="53"/>
      <c r="AG39" s="40"/>
      <c r="AH39" s="53"/>
      <c r="AI39" s="53"/>
      <c r="AJ39" s="53"/>
      <c r="AK39" s="40"/>
      <c r="AL39" s="53"/>
      <c r="AM39" s="53"/>
      <c r="AN39" s="53"/>
      <c r="AO39" s="40"/>
      <c r="AP39" s="53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58">
      <c r="B40" s="2"/>
      <c r="C40" s="2"/>
      <c r="D40" s="2"/>
      <c r="E40" s="2"/>
      <c r="F40" s="2"/>
      <c r="G40" s="2"/>
      <c r="H40" s="2"/>
      <c r="I40" s="2"/>
      <c r="J40" s="2"/>
      <c r="AF40" s="34"/>
      <c r="AH40" s="34"/>
      <c r="AI40" s="34"/>
      <c r="AJ40" s="34"/>
      <c r="AL40" s="34"/>
      <c r="AM40" s="34"/>
      <c r="AN40" s="34"/>
      <c r="AP40" s="34"/>
    </row>
    <row r="41" spans="1:58">
      <c r="K41" s="7"/>
      <c r="L41" s="7"/>
      <c r="M41" s="7"/>
      <c r="N41" s="7"/>
      <c r="O41" s="7"/>
      <c r="P41" s="7"/>
      <c r="Q41" s="7"/>
      <c r="R41" s="7"/>
      <c r="U41" s="8"/>
      <c r="V41" s="8"/>
      <c r="W41" s="8"/>
      <c r="X41" s="8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</row>
  </sheetData>
  <mergeCells count="4">
    <mergeCell ref="A32:B32"/>
    <mergeCell ref="A31:B31"/>
    <mergeCell ref="A30:B30"/>
    <mergeCell ref="A29:B29"/>
  </mergeCells>
  <printOptions horizontalCentered="1"/>
  <pageMargins left="0.19685039370078741" right="0.19685039370078741" top="0.47244094488188981" bottom="0.31496062992125984" header="0.31496062992125984" footer="0"/>
  <pageSetup paperSize="9" scale="45" orientation="landscape" r:id="rId1"/>
  <headerFooter alignWithMargins="0">
    <oddFooter>Page &amp;P of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I72"/>
  <sheetViews>
    <sheetView workbookViewId="0">
      <pane xSplit="2" ySplit="4" topLeftCell="C5" activePane="bottomRight" state="frozen"/>
      <selection activeCell="U31" sqref="U31"/>
      <selection pane="topRight" activeCell="U31" sqref="U31"/>
      <selection pane="bottomLeft" activeCell="U31" sqref="U31"/>
      <selection pane="bottomRight" activeCell="B1" sqref="B1"/>
    </sheetView>
  </sheetViews>
  <sheetFormatPr defaultRowHeight="12.75"/>
  <cols>
    <col min="1" max="1" width="4.7109375" style="156" customWidth="1"/>
    <col min="2" max="2" width="59.5703125" style="156" customWidth="1"/>
    <col min="3" max="3" width="11.5703125" style="156" customWidth="1"/>
    <col min="4" max="4" width="11.42578125" style="156" customWidth="1"/>
    <col min="5" max="5" width="11.7109375" style="156" customWidth="1"/>
    <col min="6" max="6" width="10.7109375" style="156" customWidth="1"/>
    <col min="7" max="7" width="12" style="156" customWidth="1"/>
    <col min="8" max="8" width="13.140625" style="156" customWidth="1"/>
    <col min="9" max="9" width="13.42578125" style="156" customWidth="1"/>
    <col min="10" max="10" width="14.28515625" style="156" customWidth="1"/>
    <col min="11" max="11" width="11.5703125" style="156" customWidth="1"/>
    <col min="12" max="12" width="12.7109375" style="156" customWidth="1"/>
    <col min="13" max="13" width="15" style="156" customWidth="1"/>
    <col min="14" max="14" width="13.28515625" style="156" customWidth="1"/>
    <col min="15" max="15" width="14.5703125" style="156" customWidth="1"/>
    <col min="16" max="16" width="13.85546875" style="156" customWidth="1"/>
    <col min="17" max="17" width="13.28515625" style="156" customWidth="1"/>
    <col min="18" max="18" width="15.42578125" style="156" customWidth="1"/>
    <col min="19" max="24" width="13.28515625" style="156" customWidth="1"/>
    <col min="25" max="25" width="14.140625" style="156" customWidth="1"/>
    <col min="26" max="26" width="13" style="156" customWidth="1"/>
    <col min="27" max="27" width="15.140625" style="156" customWidth="1"/>
    <col min="28" max="31" width="13.5703125" style="156" customWidth="1"/>
    <col min="32" max="32" width="12.7109375" style="156" customWidth="1"/>
    <col min="33" max="34" width="11.7109375" style="156" customWidth="1"/>
    <col min="35" max="16384" width="9.140625" style="156"/>
  </cols>
  <sheetData>
    <row r="1" spans="1:34" ht="22.5" customHeight="1"/>
    <row r="2" spans="1:34" s="20" customFormat="1" ht="23.25" customHeight="1">
      <c r="A2" s="155" t="s">
        <v>258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</row>
    <row r="3" spans="1:34" s="20" customFormat="1" ht="23.25" customHeight="1">
      <c r="A3" s="157"/>
      <c r="B3" s="157"/>
      <c r="C3" s="158"/>
      <c r="G3" s="159"/>
      <c r="H3" s="158"/>
      <c r="AF3" s="160" t="s">
        <v>110</v>
      </c>
    </row>
    <row r="4" spans="1:34" s="20" customFormat="1" ht="75" customHeight="1">
      <c r="A4" s="27"/>
      <c r="B4" s="151"/>
      <c r="C4" s="122" t="s">
        <v>112</v>
      </c>
      <c r="D4" s="122" t="s">
        <v>113</v>
      </c>
      <c r="E4" s="122" t="s">
        <v>5</v>
      </c>
      <c r="F4" s="122" t="s">
        <v>10</v>
      </c>
      <c r="G4" s="122" t="s">
        <v>21</v>
      </c>
      <c r="H4" s="122" t="s">
        <v>114</v>
      </c>
      <c r="I4" s="122" t="s">
        <v>81</v>
      </c>
      <c r="J4" s="122" t="s">
        <v>115</v>
      </c>
      <c r="K4" s="122" t="s">
        <v>15</v>
      </c>
      <c r="L4" s="122" t="s">
        <v>116</v>
      </c>
      <c r="M4" s="122" t="s">
        <v>117</v>
      </c>
      <c r="N4" s="122" t="s">
        <v>9</v>
      </c>
      <c r="O4" s="122" t="s">
        <v>118</v>
      </c>
      <c r="P4" s="122" t="s">
        <v>17</v>
      </c>
      <c r="Q4" s="122" t="s">
        <v>119</v>
      </c>
      <c r="R4" s="122" t="s">
        <v>24</v>
      </c>
      <c r="S4" s="122" t="s">
        <v>85</v>
      </c>
      <c r="T4" s="122" t="s">
        <v>120</v>
      </c>
      <c r="U4" s="123" t="s">
        <v>121</v>
      </c>
      <c r="V4" s="122" t="s">
        <v>19</v>
      </c>
      <c r="W4" s="122" t="s">
        <v>86</v>
      </c>
      <c r="X4" s="122" t="s">
        <v>88</v>
      </c>
      <c r="Y4" s="122" t="s">
        <v>25</v>
      </c>
      <c r="Z4" s="122" t="s">
        <v>122</v>
      </c>
      <c r="AA4" s="122" t="s">
        <v>123</v>
      </c>
      <c r="AB4" s="122" t="s">
        <v>27</v>
      </c>
      <c r="AC4" s="122" t="s">
        <v>29</v>
      </c>
      <c r="AD4" s="124" t="s">
        <v>90</v>
      </c>
      <c r="AE4" s="124" t="s">
        <v>16</v>
      </c>
      <c r="AF4" s="124" t="s">
        <v>124</v>
      </c>
    </row>
    <row r="5" spans="1:34" s="20" customFormat="1" ht="16.5" customHeight="1">
      <c r="A5" s="161" t="s">
        <v>259</v>
      </c>
      <c r="B5" s="19" t="s">
        <v>260</v>
      </c>
      <c r="C5" s="162"/>
      <c r="D5" s="122"/>
      <c r="E5" s="162"/>
      <c r="F5" s="162"/>
      <c r="G5" s="162"/>
      <c r="H5" s="122"/>
      <c r="I5" s="12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42"/>
    </row>
    <row r="6" spans="1:34" s="20" customFormat="1" ht="16.5" customHeight="1">
      <c r="A6" s="163" t="s">
        <v>138</v>
      </c>
      <c r="B6" s="64" t="s">
        <v>261</v>
      </c>
      <c r="C6" s="162"/>
      <c r="D6" s="162"/>
      <c r="E6" s="162"/>
      <c r="F6" s="162"/>
      <c r="G6" s="162"/>
      <c r="H6" s="12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42"/>
    </row>
    <row r="7" spans="1:34" s="147" customFormat="1" ht="16.5" customHeight="1">
      <c r="A7" s="67" t="s">
        <v>215</v>
      </c>
      <c r="B7" s="64" t="s">
        <v>262</v>
      </c>
      <c r="C7" s="22">
        <v>182366</v>
      </c>
      <c r="D7" s="22">
        <v>163131</v>
      </c>
      <c r="E7" s="22">
        <v>190788</v>
      </c>
      <c r="F7" s="22">
        <v>130479</v>
      </c>
      <c r="G7" s="22">
        <v>8217</v>
      </c>
      <c r="H7" s="22">
        <v>55963</v>
      </c>
      <c r="I7" s="22">
        <v>169241</v>
      </c>
      <c r="J7" s="22">
        <v>117131</v>
      </c>
      <c r="K7" s="22">
        <v>43939</v>
      </c>
      <c r="L7" s="22">
        <v>195482</v>
      </c>
      <c r="M7" s="22">
        <v>77987</v>
      </c>
      <c r="N7" s="22">
        <v>139477</v>
      </c>
      <c r="O7" s="22">
        <v>3582</v>
      </c>
      <c r="P7" s="22">
        <v>12389.531499999999</v>
      </c>
      <c r="Q7" s="22">
        <v>4749.5673499999994</v>
      </c>
      <c r="R7" s="22">
        <v>3227</v>
      </c>
      <c r="S7" s="22">
        <v>11626</v>
      </c>
      <c r="T7" s="22">
        <v>68511</v>
      </c>
      <c r="U7" s="22">
        <v>2151</v>
      </c>
      <c r="V7" s="22">
        <v>10104</v>
      </c>
      <c r="W7" s="22">
        <v>8936</v>
      </c>
      <c r="X7" s="22">
        <v>471</v>
      </c>
      <c r="Y7" s="22">
        <v>2938.1570000000002</v>
      </c>
      <c r="Z7" s="22">
        <v>211</v>
      </c>
      <c r="AA7" s="22">
        <v>1468</v>
      </c>
      <c r="AB7" s="22">
        <v>1724</v>
      </c>
      <c r="AC7" s="22">
        <v>1341</v>
      </c>
      <c r="AD7" s="22">
        <v>1</v>
      </c>
      <c r="AE7" s="22">
        <v>14511</v>
      </c>
      <c r="AF7" s="76">
        <v>1622142.2558499998</v>
      </c>
    </row>
    <row r="8" spans="1:34" s="147" customFormat="1" ht="40.5" customHeight="1">
      <c r="A8" s="67"/>
      <c r="B8" s="64" t="s">
        <v>263</v>
      </c>
      <c r="C8" s="22">
        <v>-6554</v>
      </c>
      <c r="D8" s="22">
        <v>-320</v>
      </c>
      <c r="E8" s="22">
        <v>-5127</v>
      </c>
      <c r="F8" s="22">
        <v>-10966</v>
      </c>
      <c r="G8" s="22">
        <v>-1429</v>
      </c>
      <c r="H8" s="22">
        <v>-3814</v>
      </c>
      <c r="I8" s="22">
        <v>-3818</v>
      </c>
      <c r="J8" s="22">
        <v>-6778</v>
      </c>
      <c r="K8" s="22">
        <v>-2</v>
      </c>
      <c r="L8" s="22">
        <v>-10600</v>
      </c>
      <c r="M8" s="22">
        <v>-4319</v>
      </c>
      <c r="N8" s="22">
        <v>-29659</v>
      </c>
      <c r="O8" s="22">
        <v>0</v>
      </c>
      <c r="P8" s="22">
        <v>-819.61981000000003</v>
      </c>
      <c r="Q8" s="22">
        <v>0</v>
      </c>
      <c r="R8" s="22">
        <v>0</v>
      </c>
      <c r="S8" s="22">
        <v>0</v>
      </c>
      <c r="T8" s="22">
        <v>-4643</v>
      </c>
      <c r="U8" s="22">
        <v>0</v>
      </c>
      <c r="V8" s="22">
        <v>-235</v>
      </c>
      <c r="W8" s="22">
        <v>0</v>
      </c>
      <c r="X8" s="22">
        <v>0</v>
      </c>
      <c r="Y8" s="22">
        <v>-133.292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-517</v>
      </c>
      <c r="AF8" s="76">
        <v>-89733.911810000005</v>
      </c>
    </row>
    <row r="9" spans="1:34" ht="15.75" customHeight="1">
      <c r="A9" s="67" t="s">
        <v>217</v>
      </c>
      <c r="B9" s="64" t="s">
        <v>264</v>
      </c>
      <c r="C9" s="22">
        <v>-59216</v>
      </c>
      <c r="D9" s="22">
        <v>-25211</v>
      </c>
      <c r="E9" s="22">
        <v>-64484</v>
      </c>
      <c r="F9" s="22">
        <v>-79254</v>
      </c>
      <c r="G9" s="22">
        <v>-3150</v>
      </c>
      <c r="H9" s="22">
        <v>-28671</v>
      </c>
      <c r="I9" s="22">
        <v>-10390</v>
      </c>
      <c r="J9" s="22">
        <v>-34507</v>
      </c>
      <c r="K9" s="22">
        <v>-27540</v>
      </c>
      <c r="L9" s="22">
        <v>-37022</v>
      </c>
      <c r="M9" s="22">
        <v>-32624</v>
      </c>
      <c r="N9" s="22">
        <v>-28189</v>
      </c>
      <c r="O9" s="22">
        <v>-4751</v>
      </c>
      <c r="P9" s="22">
        <v>-682.36782999999991</v>
      </c>
      <c r="Q9" s="22">
        <v>-691.47759999999994</v>
      </c>
      <c r="R9" s="22">
        <v>-26</v>
      </c>
      <c r="S9" s="22">
        <v>-289</v>
      </c>
      <c r="T9" s="22">
        <v>-1618</v>
      </c>
      <c r="U9" s="22">
        <v>0</v>
      </c>
      <c r="V9" s="22">
        <v>0</v>
      </c>
      <c r="W9" s="22">
        <v>-29</v>
      </c>
      <c r="X9" s="22">
        <v>-26</v>
      </c>
      <c r="Y9" s="22">
        <v>0</v>
      </c>
      <c r="Z9" s="22">
        <v>0</v>
      </c>
      <c r="AA9" s="22">
        <v>-164</v>
      </c>
      <c r="AB9" s="22">
        <v>0</v>
      </c>
      <c r="AC9" s="22">
        <v>0</v>
      </c>
      <c r="AD9" s="22">
        <v>0</v>
      </c>
      <c r="AE9" s="22">
        <v>-1398</v>
      </c>
      <c r="AF9" s="76">
        <v>-439932.84542999999</v>
      </c>
      <c r="AG9" s="147"/>
      <c r="AH9" s="147"/>
    </row>
    <row r="10" spans="1:34" ht="16.5" customHeight="1">
      <c r="A10" s="67" t="s">
        <v>265</v>
      </c>
      <c r="B10" s="64" t="s">
        <v>266</v>
      </c>
      <c r="C10" s="22">
        <v>20942</v>
      </c>
      <c r="D10" s="22">
        <v>-4028</v>
      </c>
      <c r="E10" s="22">
        <v>437</v>
      </c>
      <c r="F10" s="22">
        <v>-687</v>
      </c>
      <c r="G10" s="22">
        <v>244</v>
      </c>
      <c r="H10" s="22">
        <v>2195</v>
      </c>
      <c r="I10" s="22">
        <v>-3633</v>
      </c>
      <c r="J10" s="22">
        <v>5177</v>
      </c>
      <c r="K10" s="22">
        <v>4471</v>
      </c>
      <c r="L10" s="22">
        <v>518</v>
      </c>
      <c r="M10" s="22">
        <v>1169</v>
      </c>
      <c r="N10" s="22">
        <v>1423</v>
      </c>
      <c r="O10" s="22">
        <v>291</v>
      </c>
      <c r="P10" s="22">
        <v>360.67850999999831</v>
      </c>
      <c r="Q10" s="22">
        <v>-138.54875000000001</v>
      </c>
      <c r="R10" s="22">
        <v>65</v>
      </c>
      <c r="S10" s="22">
        <v>-525</v>
      </c>
      <c r="T10" s="22">
        <v>-10037</v>
      </c>
      <c r="U10" s="22">
        <v>17</v>
      </c>
      <c r="V10" s="22">
        <v>-710</v>
      </c>
      <c r="W10" s="22">
        <v>-3363</v>
      </c>
      <c r="X10" s="22">
        <v>126</v>
      </c>
      <c r="Y10" s="22">
        <v>150.31899999999999</v>
      </c>
      <c r="Z10" s="22">
        <v>681</v>
      </c>
      <c r="AA10" s="22">
        <v>963</v>
      </c>
      <c r="AB10" s="22">
        <v>228</v>
      </c>
      <c r="AC10" s="22">
        <v>-267</v>
      </c>
      <c r="AD10" s="22">
        <v>0</v>
      </c>
      <c r="AE10" s="22">
        <v>-3434</v>
      </c>
      <c r="AF10" s="76">
        <v>12635.448759999996</v>
      </c>
      <c r="AG10" s="147"/>
      <c r="AH10" s="147"/>
    </row>
    <row r="11" spans="1:34" ht="16.5" customHeight="1">
      <c r="A11" s="67"/>
      <c r="B11" s="64" t="s">
        <v>267</v>
      </c>
      <c r="C11" s="22">
        <v>4934</v>
      </c>
      <c r="D11" s="22">
        <v>-2500</v>
      </c>
      <c r="E11" s="22">
        <v>1337</v>
      </c>
      <c r="F11" s="22">
        <v>0</v>
      </c>
      <c r="G11" s="22">
        <v>0</v>
      </c>
      <c r="H11" s="22">
        <v>0</v>
      </c>
      <c r="I11" s="22">
        <v>0</v>
      </c>
      <c r="J11" s="22">
        <v>-3370</v>
      </c>
      <c r="K11" s="22">
        <v>-69</v>
      </c>
      <c r="L11" s="22">
        <v>-616</v>
      </c>
      <c r="M11" s="22">
        <v>-377</v>
      </c>
      <c r="N11" s="22">
        <v>-71</v>
      </c>
      <c r="O11" s="22">
        <v>0</v>
      </c>
      <c r="P11" s="22">
        <v>-385.94731999999993</v>
      </c>
      <c r="Q11" s="22">
        <v>0</v>
      </c>
      <c r="R11" s="22">
        <v>0</v>
      </c>
      <c r="S11" s="22">
        <v>0</v>
      </c>
      <c r="T11" s="22">
        <v>-368</v>
      </c>
      <c r="U11" s="22">
        <v>26</v>
      </c>
      <c r="V11" s="22">
        <v>0</v>
      </c>
      <c r="W11" s="22">
        <v>0</v>
      </c>
      <c r="X11" s="22">
        <v>-12</v>
      </c>
      <c r="Y11" s="22">
        <v>10.938000000000001</v>
      </c>
      <c r="Z11" s="22">
        <v>233</v>
      </c>
      <c r="AA11" s="22">
        <v>0</v>
      </c>
      <c r="AB11" s="22">
        <v>0</v>
      </c>
      <c r="AC11" s="22">
        <v>0</v>
      </c>
      <c r="AD11" s="22">
        <v>0</v>
      </c>
      <c r="AE11" s="22">
        <v>-552</v>
      </c>
      <c r="AF11" s="76">
        <v>-1780.0093199999999</v>
      </c>
      <c r="AG11" s="147"/>
      <c r="AH11" s="147"/>
    </row>
    <row r="12" spans="1:34" ht="16.5" customHeight="1">
      <c r="A12" s="67" t="s">
        <v>268</v>
      </c>
      <c r="B12" s="64" t="s">
        <v>269</v>
      </c>
      <c r="C12" s="22">
        <v>-1430</v>
      </c>
      <c r="D12" s="22">
        <v>302</v>
      </c>
      <c r="E12" s="22">
        <v>-1386</v>
      </c>
      <c r="F12" s="22">
        <v>138</v>
      </c>
      <c r="G12" s="22">
        <v>-21</v>
      </c>
      <c r="H12" s="22">
        <v>-1525</v>
      </c>
      <c r="I12" s="22">
        <v>232</v>
      </c>
      <c r="J12" s="22">
        <v>1112</v>
      </c>
      <c r="K12" s="22">
        <v>1624</v>
      </c>
      <c r="L12" s="22">
        <v>1546</v>
      </c>
      <c r="M12" s="22">
        <v>-1457</v>
      </c>
      <c r="N12" s="22">
        <v>-90</v>
      </c>
      <c r="O12" s="22">
        <v>-291</v>
      </c>
      <c r="P12" s="22">
        <v>-285.07680000000005</v>
      </c>
      <c r="Q12" s="22">
        <v>173.40188000000001</v>
      </c>
      <c r="R12" s="22">
        <v>0</v>
      </c>
      <c r="S12" s="22">
        <v>6</v>
      </c>
      <c r="T12" s="22">
        <v>18</v>
      </c>
      <c r="U12" s="22">
        <v>0</v>
      </c>
      <c r="V12" s="22">
        <v>0</v>
      </c>
      <c r="W12" s="22">
        <v>-13</v>
      </c>
      <c r="X12" s="22">
        <v>0</v>
      </c>
      <c r="Y12" s="22">
        <v>0</v>
      </c>
      <c r="Z12" s="22">
        <v>0</v>
      </c>
      <c r="AA12" s="22">
        <v>71</v>
      </c>
      <c r="AB12" s="22">
        <v>0</v>
      </c>
      <c r="AC12" s="22">
        <v>0</v>
      </c>
      <c r="AD12" s="22">
        <v>0</v>
      </c>
      <c r="AE12" s="22">
        <v>22</v>
      </c>
      <c r="AF12" s="76">
        <v>-1253.6749199999999</v>
      </c>
      <c r="AG12" s="147"/>
      <c r="AH12" s="147"/>
    </row>
    <row r="13" spans="1:34" ht="16.5" customHeight="1">
      <c r="A13" s="164"/>
      <c r="B13" s="65" t="s">
        <v>270</v>
      </c>
      <c r="C13" s="22">
        <v>142662</v>
      </c>
      <c r="D13" s="22">
        <v>134194</v>
      </c>
      <c r="E13" s="22">
        <v>125355</v>
      </c>
      <c r="F13" s="22">
        <v>50676</v>
      </c>
      <c r="G13" s="22">
        <v>5290</v>
      </c>
      <c r="H13" s="22">
        <v>27962</v>
      </c>
      <c r="I13" s="22">
        <v>155450</v>
      </c>
      <c r="J13" s="22">
        <v>88913</v>
      </c>
      <c r="K13" s="22">
        <v>22494</v>
      </c>
      <c r="L13" s="22">
        <v>160524</v>
      </c>
      <c r="M13" s="22">
        <v>45075</v>
      </c>
      <c r="N13" s="22">
        <v>112621</v>
      </c>
      <c r="O13" s="22">
        <v>-1169</v>
      </c>
      <c r="P13" s="22">
        <v>11782.765379999997</v>
      </c>
      <c r="Q13" s="22">
        <v>4092.9428799999991</v>
      </c>
      <c r="R13" s="22">
        <v>3266</v>
      </c>
      <c r="S13" s="22">
        <v>10818</v>
      </c>
      <c r="T13" s="22">
        <v>56874</v>
      </c>
      <c r="U13" s="22">
        <v>2168</v>
      </c>
      <c r="V13" s="22">
        <v>9394</v>
      </c>
      <c r="W13" s="22">
        <v>5531</v>
      </c>
      <c r="X13" s="22">
        <v>571</v>
      </c>
      <c r="Y13" s="22">
        <v>3088.4760000000001</v>
      </c>
      <c r="Z13" s="22">
        <v>892</v>
      </c>
      <c r="AA13" s="22">
        <v>2338</v>
      </c>
      <c r="AB13" s="22">
        <v>1952</v>
      </c>
      <c r="AC13" s="22">
        <v>1074</v>
      </c>
      <c r="AD13" s="22">
        <v>1</v>
      </c>
      <c r="AE13" s="22">
        <v>9701</v>
      </c>
      <c r="AF13" s="76">
        <v>1193591.18426</v>
      </c>
      <c r="AG13" s="165"/>
      <c r="AH13" s="147"/>
    </row>
    <row r="14" spans="1:34" ht="27" customHeight="1">
      <c r="A14" s="151" t="s">
        <v>140</v>
      </c>
      <c r="B14" s="66" t="s">
        <v>271</v>
      </c>
      <c r="C14" s="22">
        <v>0</v>
      </c>
      <c r="D14" s="22">
        <v>2940</v>
      </c>
      <c r="E14" s="22">
        <v>6874</v>
      </c>
      <c r="F14" s="22">
        <v>295</v>
      </c>
      <c r="G14" s="22">
        <v>0</v>
      </c>
      <c r="H14" s="22">
        <v>0</v>
      </c>
      <c r="I14" s="22">
        <v>6626</v>
      </c>
      <c r="J14" s="22">
        <v>0</v>
      </c>
      <c r="K14" s="22">
        <v>0</v>
      </c>
      <c r="L14" s="22">
        <v>0</v>
      </c>
      <c r="M14" s="22">
        <v>868</v>
      </c>
      <c r="N14" s="22">
        <v>0</v>
      </c>
      <c r="O14" s="22">
        <v>0</v>
      </c>
      <c r="P14" s="22">
        <v>0</v>
      </c>
      <c r="Q14" s="22">
        <v>0</v>
      </c>
      <c r="R14" s="22">
        <v>14</v>
      </c>
      <c r="S14" s="22">
        <v>151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v>0</v>
      </c>
      <c r="AB14" s="22">
        <v>492</v>
      </c>
      <c r="AC14" s="22">
        <v>0</v>
      </c>
      <c r="AD14" s="22">
        <v>0</v>
      </c>
      <c r="AE14" s="22">
        <v>0</v>
      </c>
      <c r="AF14" s="76">
        <v>18260</v>
      </c>
      <c r="AG14" s="165"/>
      <c r="AH14" s="147"/>
    </row>
    <row r="15" spans="1:34" ht="15.75" customHeight="1">
      <c r="A15" s="151" t="s">
        <v>142</v>
      </c>
      <c r="B15" s="64" t="s">
        <v>272</v>
      </c>
      <c r="C15" s="22">
        <v>2478</v>
      </c>
      <c r="D15" s="22">
        <v>3850</v>
      </c>
      <c r="E15" s="22">
        <v>2602</v>
      </c>
      <c r="F15" s="22">
        <v>25</v>
      </c>
      <c r="G15" s="22">
        <v>431</v>
      </c>
      <c r="H15" s="22">
        <v>1202</v>
      </c>
      <c r="I15" s="22">
        <v>722</v>
      </c>
      <c r="J15" s="22">
        <v>2711</v>
      </c>
      <c r="K15" s="22">
        <v>0</v>
      </c>
      <c r="L15" s="22">
        <v>0</v>
      </c>
      <c r="M15" s="22">
        <v>231</v>
      </c>
      <c r="N15" s="22">
        <v>4714</v>
      </c>
      <c r="O15" s="22">
        <v>187</v>
      </c>
      <c r="P15" s="22">
        <v>0</v>
      </c>
      <c r="Q15" s="22">
        <v>1.2708199999999998</v>
      </c>
      <c r="R15" s="22">
        <v>0</v>
      </c>
      <c r="S15" s="22">
        <v>125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4</v>
      </c>
      <c r="AA15" s="22">
        <v>0</v>
      </c>
      <c r="AB15" s="22">
        <v>0</v>
      </c>
      <c r="AC15" s="22">
        <v>0</v>
      </c>
      <c r="AD15" s="22">
        <v>0</v>
      </c>
      <c r="AE15" s="22">
        <v>111</v>
      </c>
      <c r="AF15" s="76">
        <v>19394.270820000002</v>
      </c>
      <c r="AG15" s="165"/>
      <c r="AH15" s="147"/>
    </row>
    <row r="16" spans="1:34" ht="15.75" customHeight="1">
      <c r="A16" s="163" t="s">
        <v>144</v>
      </c>
      <c r="B16" s="64" t="s">
        <v>273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  <c r="Q16" s="22">
        <v>0</v>
      </c>
      <c r="R16" s="22">
        <v>0</v>
      </c>
      <c r="S16" s="22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v>0</v>
      </c>
      <c r="AB16" s="22">
        <v>0</v>
      </c>
      <c r="AC16" s="22">
        <v>0</v>
      </c>
      <c r="AD16" s="22">
        <v>0</v>
      </c>
      <c r="AE16" s="22">
        <v>0</v>
      </c>
      <c r="AF16" s="76">
        <v>0</v>
      </c>
      <c r="AG16" s="147"/>
      <c r="AH16" s="147"/>
    </row>
    <row r="17" spans="1:35" ht="15.75" customHeight="1">
      <c r="A17" s="67" t="s">
        <v>215</v>
      </c>
      <c r="B17" s="64" t="s">
        <v>274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v>0</v>
      </c>
      <c r="Q17" s="22">
        <v>0</v>
      </c>
      <c r="R17" s="22">
        <v>0</v>
      </c>
      <c r="S17" s="22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22">
        <v>0</v>
      </c>
      <c r="AC17" s="22">
        <v>0</v>
      </c>
      <c r="AD17" s="22">
        <v>0</v>
      </c>
      <c r="AE17" s="22">
        <v>0</v>
      </c>
      <c r="AF17" s="76">
        <v>0</v>
      </c>
      <c r="AG17" s="147"/>
      <c r="AH17" s="147"/>
    </row>
    <row r="18" spans="1:35" ht="15.75" customHeight="1">
      <c r="A18" s="67" t="s">
        <v>275</v>
      </c>
      <c r="B18" s="64" t="s">
        <v>216</v>
      </c>
      <c r="C18" s="22">
        <v>-102392</v>
      </c>
      <c r="D18" s="22">
        <v>-77620</v>
      </c>
      <c r="E18" s="22">
        <v>-102500</v>
      </c>
      <c r="F18" s="22">
        <v>-64765</v>
      </c>
      <c r="G18" s="22">
        <v>-5688</v>
      </c>
      <c r="H18" s="22">
        <v>-47354</v>
      </c>
      <c r="I18" s="22">
        <v>-86732</v>
      </c>
      <c r="J18" s="22">
        <v>-77711</v>
      </c>
      <c r="K18" s="22">
        <v>-1248</v>
      </c>
      <c r="L18" s="22">
        <v>-87433</v>
      </c>
      <c r="M18" s="22">
        <v>-50913</v>
      </c>
      <c r="N18" s="22">
        <v>-68683</v>
      </c>
      <c r="O18" s="22">
        <v>-8509</v>
      </c>
      <c r="P18" s="22">
        <v>-3057.2700599999998</v>
      </c>
      <c r="Q18" s="22">
        <v>-327.91967</v>
      </c>
      <c r="R18" s="22">
        <v>-1634</v>
      </c>
      <c r="S18" s="22">
        <v>-5947</v>
      </c>
      <c r="T18" s="22">
        <v>-11680</v>
      </c>
      <c r="U18" s="22">
        <v>-1530</v>
      </c>
      <c r="V18" s="22">
        <v>-6173</v>
      </c>
      <c r="W18" s="22">
        <v>-975</v>
      </c>
      <c r="X18" s="22">
        <v>-236</v>
      </c>
      <c r="Y18" s="22">
        <v>-1947.4639999999999</v>
      </c>
      <c r="Z18" s="22">
        <v>-807</v>
      </c>
      <c r="AA18" s="22">
        <v>-588</v>
      </c>
      <c r="AB18" s="22">
        <v>-671</v>
      </c>
      <c r="AC18" s="22">
        <v>-482</v>
      </c>
      <c r="AD18" s="22">
        <v>0</v>
      </c>
      <c r="AE18" s="22">
        <v>-3406</v>
      </c>
      <c r="AF18" s="76">
        <v>-821009.65373000002</v>
      </c>
      <c r="AG18" s="147"/>
      <c r="AH18" s="147"/>
    </row>
    <row r="19" spans="1:35" ht="15.75" customHeight="1">
      <c r="A19" s="67" t="s">
        <v>276</v>
      </c>
      <c r="B19" s="64" t="s">
        <v>277</v>
      </c>
      <c r="C19" s="22">
        <v>41693</v>
      </c>
      <c r="D19" s="22">
        <v>7745</v>
      </c>
      <c r="E19" s="22">
        <v>28381</v>
      </c>
      <c r="F19" s="22">
        <v>44524</v>
      </c>
      <c r="G19" s="22">
        <v>2987</v>
      </c>
      <c r="H19" s="22">
        <v>30691</v>
      </c>
      <c r="I19" s="22">
        <v>5492</v>
      </c>
      <c r="J19" s="22">
        <v>23756</v>
      </c>
      <c r="K19" s="22">
        <v>61</v>
      </c>
      <c r="L19" s="22">
        <v>34264</v>
      </c>
      <c r="M19" s="22">
        <v>27503</v>
      </c>
      <c r="N19" s="22">
        <v>11734</v>
      </c>
      <c r="O19" s="22">
        <v>8887</v>
      </c>
      <c r="P19" s="22">
        <v>117.73886</v>
      </c>
      <c r="Q19" s="22">
        <v>0.23902999999999999</v>
      </c>
      <c r="R19" s="22">
        <v>0</v>
      </c>
      <c r="S19" s="22">
        <v>0</v>
      </c>
      <c r="T19" s="22">
        <v>88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v>0</v>
      </c>
      <c r="AB19" s="22">
        <v>0</v>
      </c>
      <c r="AC19" s="22">
        <v>0</v>
      </c>
      <c r="AD19" s="22">
        <v>0</v>
      </c>
      <c r="AE19" s="22">
        <v>171</v>
      </c>
      <c r="AF19" s="76">
        <v>268094.97788999998</v>
      </c>
      <c r="AG19" s="147"/>
      <c r="AH19" s="147"/>
    </row>
    <row r="20" spans="1:35" ht="15.75" customHeight="1">
      <c r="A20" s="164"/>
      <c r="B20" s="67" t="s">
        <v>278</v>
      </c>
      <c r="C20" s="22">
        <v>-60699</v>
      </c>
      <c r="D20" s="22">
        <v>-69875</v>
      </c>
      <c r="E20" s="22">
        <v>-74119</v>
      </c>
      <c r="F20" s="22">
        <v>-20241</v>
      </c>
      <c r="G20" s="22">
        <v>-2701</v>
      </c>
      <c r="H20" s="22">
        <v>-16663</v>
      </c>
      <c r="I20" s="22">
        <v>-81240</v>
      </c>
      <c r="J20" s="22">
        <v>-53955</v>
      </c>
      <c r="K20" s="22">
        <v>-1187</v>
      </c>
      <c r="L20" s="22">
        <v>-53169</v>
      </c>
      <c r="M20" s="22">
        <v>-23410</v>
      </c>
      <c r="N20" s="22">
        <v>-56949</v>
      </c>
      <c r="O20" s="22">
        <v>378</v>
      </c>
      <c r="P20" s="22">
        <v>-2939.5311999999999</v>
      </c>
      <c r="Q20" s="22">
        <v>-327.68063999999998</v>
      </c>
      <c r="R20" s="22">
        <v>-1634</v>
      </c>
      <c r="S20" s="22">
        <v>-5947</v>
      </c>
      <c r="T20" s="22">
        <v>-11592</v>
      </c>
      <c r="U20" s="22">
        <v>-1530</v>
      </c>
      <c r="V20" s="22">
        <v>-6173</v>
      </c>
      <c r="W20" s="22">
        <v>-975</v>
      </c>
      <c r="X20" s="22">
        <v>-236</v>
      </c>
      <c r="Y20" s="22">
        <v>-1947.4639999999999</v>
      </c>
      <c r="Z20" s="22">
        <v>-807</v>
      </c>
      <c r="AA20" s="22">
        <v>-588</v>
      </c>
      <c r="AB20" s="22">
        <v>-671</v>
      </c>
      <c r="AC20" s="22">
        <v>-482</v>
      </c>
      <c r="AD20" s="22">
        <v>0</v>
      </c>
      <c r="AE20" s="22">
        <v>-3235</v>
      </c>
      <c r="AF20" s="76">
        <v>-552914.67584000004</v>
      </c>
      <c r="AG20" s="147"/>
      <c r="AH20" s="147"/>
    </row>
    <row r="21" spans="1:35" ht="15.75" customHeight="1">
      <c r="A21" s="67" t="s">
        <v>217</v>
      </c>
      <c r="B21" s="64" t="s">
        <v>279</v>
      </c>
      <c r="C21" s="22">
        <v>-26867</v>
      </c>
      <c r="D21" s="22">
        <v>-7994</v>
      </c>
      <c r="E21" s="22">
        <v>36687</v>
      </c>
      <c r="F21" s="22">
        <v>-22169</v>
      </c>
      <c r="G21" s="22">
        <v>5387</v>
      </c>
      <c r="H21" s="22">
        <v>9033</v>
      </c>
      <c r="I21" s="22">
        <v>-2403</v>
      </c>
      <c r="J21" s="22">
        <v>21646</v>
      </c>
      <c r="K21" s="22">
        <v>4024</v>
      </c>
      <c r="L21" s="22">
        <v>-16357</v>
      </c>
      <c r="M21" s="22">
        <v>5134</v>
      </c>
      <c r="N21" s="22">
        <v>-4133</v>
      </c>
      <c r="O21" s="22">
        <v>9814</v>
      </c>
      <c r="P21" s="22">
        <v>-2078.4034599999941</v>
      </c>
      <c r="Q21" s="22">
        <v>45.539339999999996</v>
      </c>
      <c r="R21" s="22">
        <v>-118</v>
      </c>
      <c r="S21" s="22">
        <v>-361</v>
      </c>
      <c r="T21" s="22">
        <v>-18559</v>
      </c>
      <c r="U21" s="22">
        <v>195</v>
      </c>
      <c r="V21" s="22">
        <v>-151</v>
      </c>
      <c r="W21" s="22">
        <v>-111</v>
      </c>
      <c r="X21" s="22">
        <v>0</v>
      </c>
      <c r="Y21" s="22">
        <v>-179.61099999999999</v>
      </c>
      <c r="Z21" s="22">
        <v>-57</v>
      </c>
      <c r="AA21" s="22">
        <v>59</v>
      </c>
      <c r="AB21" s="22">
        <v>43</v>
      </c>
      <c r="AC21" s="22">
        <v>140</v>
      </c>
      <c r="AD21" s="22">
        <v>0</v>
      </c>
      <c r="AE21" s="22">
        <v>-3131</v>
      </c>
      <c r="AF21" s="76">
        <v>-12461.475119999996</v>
      </c>
      <c r="AG21" s="147"/>
      <c r="AH21" s="147"/>
    </row>
    <row r="22" spans="1:35" ht="15.75" customHeight="1">
      <c r="A22" s="67" t="s">
        <v>265</v>
      </c>
      <c r="B22" s="64" t="s">
        <v>280</v>
      </c>
      <c r="C22" s="22">
        <v>5070</v>
      </c>
      <c r="D22" s="22">
        <v>1110</v>
      </c>
      <c r="E22" s="22">
        <v>-29570</v>
      </c>
      <c r="F22" s="22">
        <v>15388</v>
      </c>
      <c r="G22" s="22">
        <v>-2769</v>
      </c>
      <c r="H22" s="22">
        <v>-7739</v>
      </c>
      <c r="I22" s="22">
        <v>-220</v>
      </c>
      <c r="J22" s="22">
        <v>-12000</v>
      </c>
      <c r="K22" s="22">
        <v>-6</v>
      </c>
      <c r="L22" s="22">
        <v>-169</v>
      </c>
      <c r="M22" s="22">
        <v>-3036</v>
      </c>
      <c r="N22" s="22">
        <v>-4549</v>
      </c>
      <c r="O22" s="22">
        <v>-9814</v>
      </c>
      <c r="P22" s="22">
        <v>79.644429999999375</v>
      </c>
      <c r="Q22" s="22">
        <v>-187.59557000000001</v>
      </c>
      <c r="R22" s="22">
        <v>0</v>
      </c>
      <c r="S22" s="22">
        <v>0</v>
      </c>
      <c r="T22" s="22">
        <v>0</v>
      </c>
      <c r="U22" s="22">
        <v>0</v>
      </c>
      <c r="V22" s="22">
        <v>0</v>
      </c>
      <c r="W22" s="22">
        <v>-8</v>
      </c>
      <c r="X22" s="22">
        <v>0</v>
      </c>
      <c r="Y22" s="22">
        <v>0</v>
      </c>
      <c r="Z22" s="22">
        <v>0</v>
      </c>
      <c r="AA22" s="22">
        <v>8</v>
      </c>
      <c r="AB22" s="22">
        <v>0</v>
      </c>
      <c r="AC22" s="22">
        <v>0</v>
      </c>
      <c r="AD22" s="22">
        <v>0</v>
      </c>
      <c r="AE22" s="22">
        <v>192</v>
      </c>
      <c r="AF22" s="76">
        <v>-48219.951139999997</v>
      </c>
      <c r="AG22" s="147"/>
      <c r="AH22" s="147"/>
    </row>
    <row r="23" spans="1:35" ht="15.75" customHeight="1">
      <c r="A23" s="164"/>
      <c r="B23" s="65" t="s">
        <v>281</v>
      </c>
      <c r="C23" s="22">
        <v>-82496</v>
      </c>
      <c r="D23" s="22">
        <v>-76759</v>
      </c>
      <c r="E23" s="22">
        <v>-67002</v>
      </c>
      <c r="F23" s="22">
        <v>-27022</v>
      </c>
      <c r="G23" s="22">
        <v>-83</v>
      </c>
      <c r="H23" s="22">
        <v>-15369</v>
      </c>
      <c r="I23" s="22">
        <v>-83863</v>
      </c>
      <c r="J23" s="22">
        <v>-44309</v>
      </c>
      <c r="K23" s="22">
        <v>2831</v>
      </c>
      <c r="L23" s="22">
        <v>-69695</v>
      </c>
      <c r="M23" s="22">
        <v>-21312</v>
      </c>
      <c r="N23" s="22">
        <v>-65631</v>
      </c>
      <c r="O23" s="22">
        <v>378</v>
      </c>
      <c r="P23" s="22">
        <v>-4938.2902299999942</v>
      </c>
      <c r="Q23" s="22">
        <v>-469.73687000000001</v>
      </c>
      <c r="R23" s="22">
        <v>-1752</v>
      </c>
      <c r="S23" s="22">
        <v>-6308</v>
      </c>
      <c r="T23" s="22">
        <v>-30151</v>
      </c>
      <c r="U23" s="22">
        <v>-1335</v>
      </c>
      <c r="V23" s="22">
        <v>-6324</v>
      </c>
      <c r="W23" s="22">
        <v>-1094</v>
      </c>
      <c r="X23" s="22">
        <v>-236</v>
      </c>
      <c r="Y23" s="22">
        <v>-2127.0749999999998</v>
      </c>
      <c r="Z23" s="22">
        <v>-864</v>
      </c>
      <c r="AA23" s="22">
        <v>-521</v>
      </c>
      <c r="AB23" s="22">
        <v>-628</v>
      </c>
      <c r="AC23" s="22">
        <v>-342</v>
      </c>
      <c r="AD23" s="22">
        <v>0</v>
      </c>
      <c r="AE23" s="22">
        <v>-6174</v>
      </c>
      <c r="AF23" s="76">
        <v>-613596.10210000002</v>
      </c>
      <c r="AG23" s="165"/>
      <c r="AH23" s="166"/>
      <c r="AI23" s="166"/>
    </row>
    <row r="24" spans="1:35" ht="27" customHeight="1">
      <c r="A24" s="163" t="s">
        <v>153</v>
      </c>
      <c r="B24" s="64" t="s">
        <v>282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0</v>
      </c>
      <c r="R24" s="22">
        <v>0</v>
      </c>
      <c r="S24" s="22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v>0</v>
      </c>
      <c r="AB24" s="22">
        <v>0</v>
      </c>
      <c r="AC24" s="22">
        <v>0</v>
      </c>
      <c r="AD24" s="22">
        <v>0</v>
      </c>
      <c r="AE24" s="22">
        <v>0</v>
      </c>
      <c r="AF24" s="76">
        <v>0</v>
      </c>
      <c r="AG24" s="147"/>
      <c r="AH24" s="147"/>
    </row>
    <row r="25" spans="1:35" ht="15.75" customHeight="1">
      <c r="A25" s="67" t="s">
        <v>215</v>
      </c>
      <c r="B25" s="64" t="s">
        <v>283</v>
      </c>
      <c r="C25" s="22">
        <v>4331</v>
      </c>
      <c r="D25" s="22">
        <v>-264</v>
      </c>
      <c r="E25" s="22">
        <v>12385</v>
      </c>
      <c r="F25" s="22">
        <v>10882</v>
      </c>
      <c r="G25" s="22">
        <v>-11</v>
      </c>
      <c r="H25" s="22">
        <v>2935</v>
      </c>
      <c r="I25" s="22">
        <v>1661</v>
      </c>
      <c r="J25" s="22">
        <v>0</v>
      </c>
      <c r="K25" s="22">
        <v>57</v>
      </c>
      <c r="L25" s="22">
        <v>10144</v>
      </c>
      <c r="M25" s="22">
        <v>8411</v>
      </c>
      <c r="N25" s="22">
        <v>9347</v>
      </c>
      <c r="O25" s="22">
        <v>551</v>
      </c>
      <c r="P25" s="22">
        <v>958.51201999999955</v>
      </c>
      <c r="Q25" s="22">
        <v>8.6993899999999993</v>
      </c>
      <c r="R25" s="22">
        <v>0</v>
      </c>
      <c r="S25" s="22">
        <v>-28</v>
      </c>
      <c r="T25" s="22">
        <v>457</v>
      </c>
      <c r="U25" s="22">
        <v>0</v>
      </c>
      <c r="V25" s="22">
        <v>0</v>
      </c>
      <c r="W25" s="22">
        <v>0</v>
      </c>
      <c r="X25" s="22">
        <v>14</v>
      </c>
      <c r="Y25" s="22">
        <v>0</v>
      </c>
      <c r="Z25" s="22">
        <v>0</v>
      </c>
      <c r="AA25" s="22">
        <v>0</v>
      </c>
      <c r="AB25" s="22">
        <v>0</v>
      </c>
      <c r="AC25" s="22">
        <v>0</v>
      </c>
      <c r="AD25" s="22">
        <v>0</v>
      </c>
      <c r="AE25" s="22">
        <v>386</v>
      </c>
      <c r="AF25" s="76">
        <v>62225.211410000004</v>
      </c>
      <c r="AG25" s="147"/>
      <c r="AH25" s="147"/>
    </row>
    <row r="26" spans="1:35" ht="27.75" customHeight="1">
      <c r="A26" s="67" t="s">
        <v>217</v>
      </c>
      <c r="B26" s="64" t="s">
        <v>284</v>
      </c>
      <c r="C26" s="22">
        <v>463</v>
      </c>
      <c r="D26" s="22">
        <v>0</v>
      </c>
      <c r="E26" s="22">
        <v>-5775</v>
      </c>
      <c r="F26" s="22">
        <v>0</v>
      </c>
      <c r="G26" s="22">
        <v>0</v>
      </c>
      <c r="H26" s="22">
        <v>-1468</v>
      </c>
      <c r="I26" s="22">
        <v>0</v>
      </c>
      <c r="J26" s="22">
        <v>0</v>
      </c>
      <c r="K26" s="22">
        <v>0</v>
      </c>
      <c r="L26" s="22">
        <v>-3551</v>
      </c>
      <c r="M26" s="22">
        <v>-4337</v>
      </c>
      <c r="N26" s="22">
        <v>-5</v>
      </c>
      <c r="O26" s="22">
        <v>-258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  <c r="V26" s="22">
        <v>0</v>
      </c>
      <c r="W26" s="22">
        <v>0</v>
      </c>
      <c r="X26" s="22">
        <v>0</v>
      </c>
      <c r="Y26" s="22">
        <v>0</v>
      </c>
      <c r="Z26" s="22">
        <v>0</v>
      </c>
      <c r="AA26" s="22">
        <v>0</v>
      </c>
      <c r="AB26" s="22">
        <v>0</v>
      </c>
      <c r="AC26" s="22">
        <v>0</v>
      </c>
      <c r="AD26" s="22">
        <v>0</v>
      </c>
      <c r="AE26" s="22">
        <v>0</v>
      </c>
      <c r="AF26" s="76">
        <v>-14931</v>
      </c>
      <c r="AG26" s="147"/>
      <c r="AH26" s="147"/>
    </row>
    <row r="27" spans="1:35" ht="15.75" customHeight="1">
      <c r="A27" s="163"/>
      <c r="B27" s="65" t="s">
        <v>285</v>
      </c>
      <c r="C27" s="22">
        <v>4794</v>
      </c>
      <c r="D27" s="22">
        <v>-264</v>
      </c>
      <c r="E27" s="22">
        <v>6610</v>
      </c>
      <c r="F27" s="22">
        <v>10882</v>
      </c>
      <c r="G27" s="22">
        <v>-11</v>
      </c>
      <c r="H27" s="22">
        <v>1467</v>
      </c>
      <c r="I27" s="22">
        <v>1661</v>
      </c>
      <c r="J27" s="22">
        <v>0</v>
      </c>
      <c r="K27" s="22">
        <v>57</v>
      </c>
      <c r="L27" s="22">
        <v>6593</v>
      </c>
      <c r="M27" s="22">
        <v>4074</v>
      </c>
      <c r="N27" s="22">
        <v>9342</v>
      </c>
      <c r="O27" s="22">
        <v>293</v>
      </c>
      <c r="P27" s="22">
        <v>958.51201999999955</v>
      </c>
      <c r="Q27" s="22">
        <v>8.6993899999999993</v>
      </c>
      <c r="R27" s="22">
        <v>0</v>
      </c>
      <c r="S27" s="22">
        <v>-28</v>
      </c>
      <c r="T27" s="22">
        <v>457</v>
      </c>
      <c r="U27" s="22">
        <v>0</v>
      </c>
      <c r="V27" s="22">
        <v>0</v>
      </c>
      <c r="W27" s="22">
        <v>0</v>
      </c>
      <c r="X27" s="22">
        <v>14</v>
      </c>
      <c r="Y27" s="22">
        <v>0</v>
      </c>
      <c r="Z27" s="22">
        <v>0</v>
      </c>
      <c r="AA27" s="22">
        <v>0</v>
      </c>
      <c r="AB27" s="22">
        <v>0</v>
      </c>
      <c r="AC27" s="22">
        <v>0</v>
      </c>
      <c r="AD27" s="22">
        <v>0</v>
      </c>
      <c r="AE27" s="22">
        <v>386</v>
      </c>
      <c r="AF27" s="76">
        <v>47294.211410000004</v>
      </c>
      <c r="AG27" s="165"/>
      <c r="AH27" s="147"/>
    </row>
    <row r="28" spans="1:35" ht="27" customHeight="1">
      <c r="A28" s="163" t="s">
        <v>155</v>
      </c>
      <c r="B28" s="64" t="s">
        <v>286</v>
      </c>
      <c r="C28" s="22">
        <v>-231</v>
      </c>
      <c r="D28" s="22">
        <v>-791</v>
      </c>
      <c r="E28" s="22">
        <v>0</v>
      </c>
      <c r="F28" s="22">
        <v>-4</v>
      </c>
      <c r="G28" s="22">
        <v>-537</v>
      </c>
      <c r="H28" s="22">
        <v>-1454</v>
      </c>
      <c r="I28" s="22">
        <v>-279</v>
      </c>
      <c r="J28" s="22">
        <v>0</v>
      </c>
      <c r="K28" s="22">
        <v>-3786</v>
      </c>
      <c r="L28" s="22">
        <v>0</v>
      </c>
      <c r="M28" s="22">
        <v>0</v>
      </c>
      <c r="N28" s="22">
        <v>-359</v>
      </c>
      <c r="O28" s="22">
        <v>-7</v>
      </c>
      <c r="P28" s="22">
        <v>0</v>
      </c>
      <c r="Q28" s="22">
        <v>0</v>
      </c>
      <c r="R28" s="22">
        <v>-73</v>
      </c>
      <c r="S28" s="22">
        <v>0</v>
      </c>
      <c r="T28" s="22">
        <v>0</v>
      </c>
      <c r="U28" s="22">
        <v>0</v>
      </c>
      <c r="V28" s="22">
        <v>0</v>
      </c>
      <c r="W28" s="22">
        <v>0</v>
      </c>
      <c r="X28" s="22">
        <v>0</v>
      </c>
      <c r="Y28" s="22">
        <v>0</v>
      </c>
      <c r="Z28" s="22">
        <v>-3</v>
      </c>
      <c r="AA28" s="22">
        <v>0</v>
      </c>
      <c r="AB28" s="22">
        <v>0</v>
      </c>
      <c r="AC28" s="22">
        <v>0</v>
      </c>
      <c r="AD28" s="22">
        <v>0</v>
      </c>
      <c r="AE28" s="22">
        <v>0</v>
      </c>
      <c r="AF28" s="76">
        <v>-7524</v>
      </c>
      <c r="AG28" s="165"/>
      <c r="AH28" s="147"/>
    </row>
    <row r="29" spans="1:35" ht="15.75" customHeight="1">
      <c r="A29" s="163" t="s">
        <v>157</v>
      </c>
      <c r="B29" s="64" t="s">
        <v>287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v>0</v>
      </c>
      <c r="AB29" s="22">
        <v>0</v>
      </c>
      <c r="AC29" s="22">
        <v>0</v>
      </c>
      <c r="AD29" s="22">
        <v>0</v>
      </c>
      <c r="AE29" s="22">
        <v>0</v>
      </c>
      <c r="AF29" s="76">
        <v>0</v>
      </c>
      <c r="AG29" s="147"/>
      <c r="AH29" s="147"/>
    </row>
    <row r="30" spans="1:35" ht="15.75" customHeight="1">
      <c r="A30" s="67" t="s">
        <v>215</v>
      </c>
      <c r="B30" s="64" t="s">
        <v>288</v>
      </c>
      <c r="C30" s="22">
        <v>-40517</v>
      </c>
      <c r="D30" s="22">
        <v>-37078</v>
      </c>
      <c r="E30" s="22">
        <v>-38557</v>
      </c>
      <c r="F30" s="22">
        <v>-35478</v>
      </c>
      <c r="G30" s="22">
        <v>-1161</v>
      </c>
      <c r="H30" s="22">
        <v>-12363</v>
      </c>
      <c r="I30" s="22">
        <v>-57655</v>
      </c>
      <c r="J30" s="22">
        <v>-34541</v>
      </c>
      <c r="K30" s="22">
        <v>-386</v>
      </c>
      <c r="L30" s="22">
        <v>-42338</v>
      </c>
      <c r="M30" s="22">
        <v>-21474</v>
      </c>
      <c r="N30" s="22">
        <v>-29736</v>
      </c>
      <c r="O30" s="22">
        <v>-1240</v>
      </c>
      <c r="P30" s="22">
        <v>-4080.5514399999993</v>
      </c>
      <c r="Q30" s="22">
        <v>-1439.9686099999999</v>
      </c>
      <c r="R30" s="22">
        <v>-92</v>
      </c>
      <c r="S30" s="22">
        <v>-2308</v>
      </c>
      <c r="T30" s="22">
        <v>-14619</v>
      </c>
      <c r="U30" s="22">
        <v>-234</v>
      </c>
      <c r="V30" s="22">
        <v>-933</v>
      </c>
      <c r="W30" s="22">
        <v>-2344</v>
      </c>
      <c r="X30" s="22">
        <v>-43</v>
      </c>
      <c r="Y30" s="22">
        <v>-331.56700000000001</v>
      </c>
      <c r="Z30" s="22">
        <v>-23</v>
      </c>
      <c r="AA30" s="22">
        <v>-397</v>
      </c>
      <c r="AB30" s="22">
        <v>-456</v>
      </c>
      <c r="AC30" s="22">
        <v>-141</v>
      </c>
      <c r="AD30" s="22">
        <v>0</v>
      </c>
      <c r="AE30" s="22">
        <v>-3981</v>
      </c>
      <c r="AF30" s="76">
        <v>-383947.08704999997</v>
      </c>
      <c r="AG30" s="147"/>
      <c r="AH30" s="147"/>
    </row>
    <row r="31" spans="1:35" ht="15.75" customHeight="1">
      <c r="A31" s="67" t="s">
        <v>217</v>
      </c>
      <c r="B31" s="64" t="s">
        <v>289</v>
      </c>
      <c r="C31" s="22">
        <v>0</v>
      </c>
      <c r="D31" s="22">
        <v>0</v>
      </c>
      <c r="E31" s="22">
        <v>1118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-14423</v>
      </c>
      <c r="M31" s="22">
        <v>0</v>
      </c>
      <c r="N31" s="22">
        <v>0</v>
      </c>
      <c r="O31" s="22">
        <v>0</v>
      </c>
      <c r="P31" s="22">
        <v>0</v>
      </c>
      <c r="Q31" s="22">
        <v>10.573379999999997</v>
      </c>
      <c r="R31" s="22">
        <v>0</v>
      </c>
      <c r="S31" s="22">
        <v>0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2">
        <v>0</v>
      </c>
      <c r="Z31" s="22">
        <v>0</v>
      </c>
      <c r="AA31" s="22">
        <v>0</v>
      </c>
      <c r="AB31" s="22">
        <v>0</v>
      </c>
      <c r="AC31" s="22">
        <v>0</v>
      </c>
      <c r="AD31" s="22">
        <v>0</v>
      </c>
      <c r="AE31" s="22">
        <v>0</v>
      </c>
      <c r="AF31" s="76">
        <v>-13294.42662</v>
      </c>
      <c r="AG31" s="147"/>
      <c r="AH31" s="147"/>
    </row>
    <row r="32" spans="1:35" ht="15.75" customHeight="1">
      <c r="A32" s="67" t="s">
        <v>265</v>
      </c>
      <c r="B32" s="64" t="s">
        <v>290</v>
      </c>
      <c r="C32" s="22">
        <v>-30836</v>
      </c>
      <c r="D32" s="22">
        <v>-13301</v>
      </c>
      <c r="E32" s="22">
        <v>-18550</v>
      </c>
      <c r="F32" s="22">
        <v>-12574</v>
      </c>
      <c r="G32" s="22">
        <v>-1369</v>
      </c>
      <c r="H32" s="22">
        <v>-11275</v>
      </c>
      <c r="I32" s="22">
        <v>-5064</v>
      </c>
      <c r="J32" s="22">
        <v>-10284</v>
      </c>
      <c r="K32" s="22">
        <v>-5803</v>
      </c>
      <c r="L32" s="22">
        <v>-11582</v>
      </c>
      <c r="M32" s="22">
        <v>-4565</v>
      </c>
      <c r="N32" s="22">
        <v>-16532</v>
      </c>
      <c r="O32" s="22">
        <v>-308</v>
      </c>
      <c r="P32" s="22">
        <v>-3940.2848399999989</v>
      </c>
      <c r="Q32" s="22">
        <v>-530.35961000000009</v>
      </c>
      <c r="R32" s="22">
        <v>-881</v>
      </c>
      <c r="S32" s="22">
        <v>-1395</v>
      </c>
      <c r="T32" s="22">
        <v>-10747</v>
      </c>
      <c r="U32" s="22">
        <v>-630</v>
      </c>
      <c r="V32" s="22">
        <v>-1324</v>
      </c>
      <c r="W32" s="22">
        <v>-380</v>
      </c>
      <c r="X32" s="22">
        <v>-896</v>
      </c>
      <c r="Y32" s="22">
        <v>-441.55799999999999</v>
      </c>
      <c r="Z32" s="22">
        <v>-426</v>
      </c>
      <c r="AA32" s="22">
        <v>-424</v>
      </c>
      <c r="AB32" s="22">
        <v>-317</v>
      </c>
      <c r="AC32" s="22">
        <v>-673</v>
      </c>
      <c r="AD32" s="22">
        <v>-435</v>
      </c>
      <c r="AE32" s="22">
        <v>-2583</v>
      </c>
      <c r="AF32" s="76">
        <v>-168066.20245000001</v>
      </c>
      <c r="AG32" s="147"/>
      <c r="AH32" s="147"/>
    </row>
    <row r="33" spans="1:35" ht="15.75" customHeight="1">
      <c r="A33" s="67" t="s">
        <v>268</v>
      </c>
      <c r="B33" s="64" t="s">
        <v>291</v>
      </c>
      <c r="C33" s="22">
        <v>17907</v>
      </c>
      <c r="D33" s="22">
        <v>946</v>
      </c>
      <c r="E33" s="22">
        <v>10794</v>
      </c>
      <c r="F33" s="22">
        <v>26888</v>
      </c>
      <c r="G33" s="22">
        <v>979</v>
      </c>
      <c r="H33" s="22">
        <v>9499</v>
      </c>
      <c r="I33" s="22">
        <v>734</v>
      </c>
      <c r="J33" s="22">
        <v>3349</v>
      </c>
      <c r="K33" s="22">
        <v>2174</v>
      </c>
      <c r="L33" s="22">
        <v>8297</v>
      </c>
      <c r="M33" s="22">
        <v>4903</v>
      </c>
      <c r="N33" s="22">
        <v>5306</v>
      </c>
      <c r="O33" s="22">
        <v>2060</v>
      </c>
      <c r="P33" s="22">
        <v>57.155199999999994</v>
      </c>
      <c r="Q33" s="22">
        <v>22.354689999999998</v>
      </c>
      <c r="R33" s="22">
        <v>0</v>
      </c>
      <c r="S33" s="22">
        <v>0</v>
      </c>
      <c r="T33" s="22">
        <v>100</v>
      </c>
      <c r="U33" s="22">
        <v>0</v>
      </c>
      <c r="V33" s="22">
        <v>0</v>
      </c>
      <c r="W33" s="22">
        <v>6</v>
      </c>
      <c r="X33" s="22">
        <v>0</v>
      </c>
      <c r="Y33" s="22">
        <v>0</v>
      </c>
      <c r="Z33" s="22">
        <v>0</v>
      </c>
      <c r="AA33" s="22">
        <v>55</v>
      </c>
      <c r="AB33" s="22">
        <v>0</v>
      </c>
      <c r="AC33" s="22">
        <v>0</v>
      </c>
      <c r="AD33" s="22">
        <v>0</v>
      </c>
      <c r="AE33" s="22">
        <v>289</v>
      </c>
      <c r="AF33" s="76">
        <v>94365.509889999987</v>
      </c>
      <c r="AG33" s="147"/>
      <c r="AH33" s="147"/>
    </row>
    <row r="34" spans="1:35" ht="15.75" customHeight="1">
      <c r="A34" s="46"/>
      <c r="B34" s="65" t="s">
        <v>292</v>
      </c>
      <c r="C34" s="22">
        <v>-53446</v>
      </c>
      <c r="D34" s="22">
        <v>-49433</v>
      </c>
      <c r="E34" s="22">
        <v>-45195</v>
      </c>
      <c r="F34" s="22">
        <v>-21164</v>
      </c>
      <c r="G34" s="22">
        <v>-1551</v>
      </c>
      <c r="H34" s="22">
        <v>-14139</v>
      </c>
      <c r="I34" s="22">
        <v>-61985</v>
      </c>
      <c r="J34" s="22">
        <v>-41476</v>
      </c>
      <c r="K34" s="22">
        <v>-4015</v>
      </c>
      <c r="L34" s="22">
        <v>-60046</v>
      </c>
      <c r="M34" s="22">
        <v>-21136</v>
      </c>
      <c r="N34" s="22">
        <v>-40962</v>
      </c>
      <c r="O34" s="22">
        <v>512</v>
      </c>
      <c r="P34" s="22">
        <v>-7963.6810799999976</v>
      </c>
      <c r="Q34" s="22">
        <v>-1937.4001500000002</v>
      </c>
      <c r="R34" s="22">
        <v>-973</v>
      </c>
      <c r="S34" s="22">
        <v>-3703</v>
      </c>
      <c r="T34" s="22">
        <v>-25266</v>
      </c>
      <c r="U34" s="22">
        <v>-864</v>
      </c>
      <c r="V34" s="22">
        <v>-2257</v>
      </c>
      <c r="W34" s="22">
        <v>-2718</v>
      </c>
      <c r="X34" s="22">
        <v>-939</v>
      </c>
      <c r="Y34" s="22">
        <v>-773.125</v>
      </c>
      <c r="Z34" s="22">
        <v>-449</v>
      </c>
      <c r="AA34" s="22">
        <v>-766</v>
      </c>
      <c r="AB34" s="22">
        <v>-773</v>
      </c>
      <c r="AC34" s="22">
        <v>-814</v>
      </c>
      <c r="AD34" s="22">
        <v>-435</v>
      </c>
      <c r="AE34" s="22">
        <v>-6275</v>
      </c>
      <c r="AF34" s="76">
        <v>-470942.20623000001</v>
      </c>
      <c r="AG34" s="165"/>
      <c r="AH34" s="147"/>
    </row>
    <row r="35" spans="1:35" ht="15.75" customHeight="1">
      <c r="A35" s="163" t="s">
        <v>229</v>
      </c>
      <c r="B35" s="64" t="s">
        <v>293</v>
      </c>
      <c r="C35" s="22">
        <v>-9460</v>
      </c>
      <c r="D35" s="22">
        <v>-5142</v>
      </c>
      <c r="E35" s="22">
        <v>-6053</v>
      </c>
      <c r="F35" s="22">
        <v>-13324</v>
      </c>
      <c r="G35" s="22">
        <v>-2620</v>
      </c>
      <c r="H35" s="22">
        <v>-3127</v>
      </c>
      <c r="I35" s="22">
        <v>-13244</v>
      </c>
      <c r="J35" s="22">
        <v>-6028</v>
      </c>
      <c r="K35" s="22">
        <v>-392</v>
      </c>
      <c r="L35" s="22">
        <v>-24798</v>
      </c>
      <c r="M35" s="22">
        <v>-6225</v>
      </c>
      <c r="N35" s="22">
        <v>-11089</v>
      </c>
      <c r="O35" s="22">
        <v>-640</v>
      </c>
      <c r="P35" s="22">
        <v>-808.37353000000007</v>
      </c>
      <c r="Q35" s="22">
        <v>-261.70172000000002</v>
      </c>
      <c r="R35" s="22">
        <v>-296</v>
      </c>
      <c r="S35" s="22">
        <v>-1036</v>
      </c>
      <c r="T35" s="22">
        <v>-3089</v>
      </c>
      <c r="U35" s="22">
        <v>-191</v>
      </c>
      <c r="V35" s="22">
        <v>-31</v>
      </c>
      <c r="W35" s="22">
        <v>0</v>
      </c>
      <c r="X35" s="22">
        <v>-9</v>
      </c>
      <c r="Y35" s="22">
        <v>-178.17599999999999</v>
      </c>
      <c r="Z35" s="22">
        <v>-1</v>
      </c>
      <c r="AA35" s="22">
        <v>-1993</v>
      </c>
      <c r="AB35" s="22">
        <v>-973</v>
      </c>
      <c r="AC35" s="22">
        <v>0</v>
      </c>
      <c r="AD35" s="22">
        <v>0</v>
      </c>
      <c r="AE35" s="22">
        <v>-508</v>
      </c>
      <c r="AF35" s="76">
        <v>-111517.25125</v>
      </c>
      <c r="AG35" s="165"/>
      <c r="AH35" s="147"/>
    </row>
    <row r="36" spans="1:35" ht="27" customHeight="1">
      <c r="A36" s="163"/>
      <c r="B36" s="64" t="s">
        <v>294</v>
      </c>
      <c r="C36" s="22">
        <v>-4461</v>
      </c>
      <c r="D36" s="22">
        <v>-3389</v>
      </c>
      <c r="E36" s="22">
        <v>-5069</v>
      </c>
      <c r="F36" s="22">
        <v>-6270</v>
      </c>
      <c r="G36" s="22">
        <v>-25</v>
      </c>
      <c r="H36" s="22">
        <v>-1518</v>
      </c>
      <c r="I36" s="22">
        <v>-3237</v>
      </c>
      <c r="J36" s="22">
        <v>-2120</v>
      </c>
      <c r="K36" s="22">
        <v>-309</v>
      </c>
      <c r="L36" s="22">
        <v>-8264</v>
      </c>
      <c r="M36" s="22">
        <v>-4077</v>
      </c>
      <c r="N36" s="22">
        <v>-7306</v>
      </c>
      <c r="O36" s="22">
        <v>-139</v>
      </c>
      <c r="P36" s="22">
        <v>-579.09103000000005</v>
      </c>
      <c r="Q36" s="22">
        <v>-71.288600000000002</v>
      </c>
      <c r="R36" s="22">
        <v>-297</v>
      </c>
      <c r="S36" s="22">
        <v>-343</v>
      </c>
      <c r="T36" s="22">
        <v>-3029</v>
      </c>
      <c r="U36" s="22">
        <v>-191</v>
      </c>
      <c r="V36" s="22">
        <v>-31</v>
      </c>
      <c r="W36" s="22">
        <v>0</v>
      </c>
      <c r="X36" s="22">
        <v>-9</v>
      </c>
      <c r="Y36" s="22">
        <v>-169.03299999999999</v>
      </c>
      <c r="Z36" s="22">
        <v>-1</v>
      </c>
      <c r="AA36" s="22">
        <v>-1973</v>
      </c>
      <c r="AB36" s="22">
        <v>-936</v>
      </c>
      <c r="AC36" s="22">
        <v>0</v>
      </c>
      <c r="AD36" s="22">
        <v>0</v>
      </c>
      <c r="AE36" s="22">
        <v>-198</v>
      </c>
      <c r="AF36" s="76">
        <v>-54011.412630000006</v>
      </c>
      <c r="AG36" s="147"/>
      <c r="AH36" s="147"/>
    </row>
    <row r="37" spans="1:35" ht="15.75" customHeight="1">
      <c r="A37" s="163" t="s">
        <v>231</v>
      </c>
      <c r="B37" s="64" t="s">
        <v>295</v>
      </c>
      <c r="C37" s="22">
        <v>-44</v>
      </c>
      <c r="D37" s="22">
        <v>0</v>
      </c>
      <c r="E37" s="22">
        <v>0</v>
      </c>
      <c r="F37" s="22">
        <v>0</v>
      </c>
      <c r="G37" s="22">
        <v>-340</v>
      </c>
      <c r="H37" s="22">
        <v>0</v>
      </c>
      <c r="I37" s="22">
        <v>-2</v>
      </c>
      <c r="J37" s="22">
        <v>-12</v>
      </c>
      <c r="K37" s="22">
        <v>0</v>
      </c>
      <c r="L37" s="22">
        <v>0</v>
      </c>
      <c r="M37" s="22">
        <v>0</v>
      </c>
      <c r="N37" s="22">
        <v>1334</v>
      </c>
      <c r="O37" s="22">
        <v>0</v>
      </c>
      <c r="P37" s="22">
        <v>0</v>
      </c>
      <c r="Q37" s="22">
        <v>0</v>
      </c>
      <c r="R37" s="22">
        <v>0</v>
      </c>
      <c r="S37" s="22">
        <v>0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v>0</v>
      </c>
      <c r="AB37" s="22">
        <v>0</v>
      </c>
      <c r="AC37" s="22">
        <v>0</v>
      </c>
      <c r="AD37" s="22">
        <v>0</v>
      </c>
      <c r="AE37" s="22">
        <v>0</v>
      </c>
      <c r="AF37" s="76">
        <v>936</v>
      </c>
      <c r="AG37" s="165"/>
      <c r="AH37" s="147"/>
    </row>
    <row r="38" spans="1:35" ht="15.75" customHeight="1">
      <c r="A38" s="163" t="s">
        <v>296</v>
      </c>
      <c r="B38" s="64" t="s">
        <v>297</v>
      </c>
      <c r="C38" s="22">
        <v>4257</v>
      </c>
      <c r="D38" s="22">
        <v>8595</v>
      </c>
      <c r="E38" s="22">
        <v>23191</v>
      </c>
      <c r="F38" s="22">
        <v>364</v>
      </c>
      <c r="G38" s="22">
        <v>579</v>
      </c>
      <c r="H38" s="22">
        <v>-3458</v>
      </c>
      <c r="I38" s="22">
        <v>5086</v>
      </c>
      <c r="J38" s="22">
        <v>-201</v>
      </c>
      <c r="K38" s="22">
        <v>17189</v>
      </c>
      <c r="L38" s="22">
        <v>12578</v>
      </c>
      <c r="M38" s="22">
        <v>1575</v>
      </c>
      <c r="N38" s="22">
        <v>9970</v>
      </c>
      <c r="O38" s="22">
        <v>-446</v>
      </c>
      <c r="P38" s="22">
        <v>-969.06743999999549</v>
      </c>
      <c r="Q38" s="22">
        <v>1434.0743499999992</v>
      </c>
      <c r="R38" s="22">
        <v>186</v>
      </c>
      <c r="S38" s="22">
        <v>19</v>
      </c>
      <c r="T38" s="22">
        <v>-1175</v>
      </c>
      <c r="U38" s="22">
        <v>-222</v>
      </c>
      <c r="V38" s="22">
        <v>782</v>
      </c>
      <c r="W38" s="22">
        <v>1719</v>
      </c>
      <c r="X38" s="22">
        <v>-599</v>
      </c>
      <c r="Y38" s="22">
        <v>10.100000000000307</v>
      </c>
      <c r="Z38" s="22">
        <v>-421</v>
      </c>
      <c r="AA38" s="22">
        <v>-942</v>
      </c>
      <c r="AB38" s="22">
        <v>70</v>
      </c>
      <c r="AC38" s="22">
        <v>-82</v>
      </c>
      <c r="AD38" s="22">
        <v>-434</v>
      </c>
      <c r="AE38" s="22">
        <v>-2759</v>
      </c>
      <c r="AF38" s="76">
        <v>75896.106910000002</v>
      </c>
      <c r="AG38" s="147"/>
      <c r="AH38" s="147"/>
    </row>
    <row r="39" spans="1:35" ht="20.25" customHeight="1">
      <c r="A39" s="167" t="s">
        <v>298</v>
      </c>
      <c r="B39" s="19" t="s">
        <v>299</v>
      </c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76">
        <v>0</v>
      </c>
      <c r="AG39" s="147"/>
      <c r="AH39" s="147"/>
    </row>
    <row r="40" spans="1:35" ht="15.75" customHeight="1">
      <c r="A40" s="163" t="s">
        <v>138</v>
      </c>
      <c r="B40" s="64" t="s">
        <v>300</v>
      </c>
      <c r="C40" s="22">
        <v>4257</v>
      </c>
      <c r="D40" s="22">
        <v>8595</v>
      </c>
      <c r="E40" s="22">
        <v>23191</v>
      </c>
      <c r="F40" s="22">
        <v>364</v>
      </c>
      <c r="G40" s="22">
        <v>579</v>
      </c>
      <c r="H40" s="22">
        <v>-3458</v>
      </c>
      <c r="I40" s="22">
        <v>5086</v>
      </c>
      <c r="J40" s="22">
        <v>-201</v>
      </c>
      <c r="K40" s="22">
        <v>17189</v>
      </c>
      <c r="L40" s="22">
        <v>12578</v>
      </c>
      <c r="M40" s="22">
        <v>1575</v>
      </c>
      <c r="N40" s="22">
        <v>9970</v>
      </c>
      <c r="O40" s="22">
        <v>-446</v>
      </c>
      <c r="P40" s="22">
        <v>-969.06743999999549</v>
      </c>
      <c r="Q40" s="22">
        <v>1434.0743499999992</v>
      </c>
      <c r="R40" s="22">
        <v>186</v>
      </c>
      <c r="S40" s="22">
        <v>19</v>
      </c>
      <c r="T40" s="22">
        <v>-1175</v>
      </c>
      <c r="U40" s="22">
        <v>-222</v>
      </c>
      <c r="V40" s="22">
        <v>782</v>
      </c>
      <c r="W40" s="22">
        <v>1719</v>
      </c>
      <c r="X40" s="22">
        <v>-599</v>
      </c>
      <c r="Y40" s="22">
        <v>10.100000000000307</v>
      </c>
      <c r="Z40" s="22">
        <v>-421</v>
      </c>
      <c r="AA40" s="22">
        <v>-942</v>
      </c>
      <c r="AB40" s="22">
        <v>70</v>
      </c>
      <c r="AC40" s="22">
        <v>-82</v>
      </c>
      <c r="AD40" s="22">
        <v>-434</v>
      </c>
      <c r="AE40" s="22">
        <v>-2759</v>
      </c>
      <c r="AF40" s="76">
        <v>75896.106910000002</v>
      </c>
      <c r="AG40" s="165"/>
      <c r="AH40" s="147"/>
      <c r="AI40" s="168"/>
    </row>
    <row r="41" spans="1:35" ht="15.75" customHeight="1">
      <c r="A41" s="163" t="s">
        <v>140</v>
      </c>
      <c r="B41" s="64" t="s">
        <v>301</v>
      </c>
      <c r="C41" s="22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  <c r="V41" s="22">
        <v>0</v>
      </c>
      <c r="W41" s="22">
        <v>0</v>
      </c>
      <c r="X41" s="22">
        <v>0</v>
      </c>
      <c r="Y41" s="22">
        <v>0</v>
      </c>
      <c r="Z41" s="22">
        <v>0</v>
      </c>
      <c r="AA41" s="22">
        <v>0</v>
      </c>
      <c r="AB41" s="22">
        <v>0</v>
      </c>
      <c r="AC41" s="22">
        <v>0</v>
      </c>
      <c r="AD41" s="22">
        <v>0</v>
      </c>
      <c r="AE41" s="22">
        <v>0</v>
      </c>
      <c r="AF41" s="76">
        <v>0</v>
      </c>
      <c r="AG41" s="147"/>
      <c r="AH41" s="147"/>
      <c r="AI41" s="168"/>
    </row>
    <row r="42" spans="1:35" ht="15.75" customHeight="1">
      <c r="A42" s="46" t="s">
        <v>142</v>
      </c>
      <c r="B42" s="64" t="s">
        <v>302</v>
      </c>
      <c r="C42" s="22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76">
        <v>0</v>
      </c>
      <c r="AG42" s="147"/>
      <c r="AH42" s="147"/>
    </row>
    <row r="43" spans="1:35" ht="15.75" customHeight="1">
      <c r="A43" s="67" t="s">
        <v>215</v>
      </c>
      <c r="B43" s="64" t="s">
        <v>303</v>
      </c>
      <c r="C43" s="22">
        <v>0</v>
      </c>
      <c r="D43" s="22">
        <v>821</v>
      </c>
      <c r="E43" s="22">
        <v>3714</v>
      </c>
      <c r="F43" s="22">
        <v>0</v>
      </c>
      <c r="G43" s="22">
        <v>0</v>
      </c>
      <c r="H43" s="22">
        <v>0</v>
      </c>
      <c r="I43" s="22">
        <v>37</v>
      </c>
      <c r="J43" s="22">
        <v>1</v>
      </c>
      <c r="K43" s="22">
        <v>0</v>
      </c>
      <c r="L43" s="22">
        <v>0</v>
      </c>
      <c r="M43" s="22">
        <v>575</v>
      </c>
      <c r="N43" s="22">
        <v>0</v>
      </c>
      <c r="O43" s="22">
        <v>0</v>
      </c>
      <c r="P43" s="22">
        <v>0</v>
      </c>
      <c r="Q43" s="22">
        <v>0</v>
      </c>
      <c r="R43" s="22">
        <v>43</v>
      </c>
      <c r="S43" s="22">
        <v>0</v>
      </c>
      <c r="T43" s="22">
        <v>0</v>
      </c>
      <c r="U43" s="22">
        <v>172</v>
      </c>
      <c r="V43" s="22">
        <v>244</v>
      </c>
      <c r="W43" s="22">
        <v>0</v>
      </c>
      <c r="X43" s="22">
        <v>132</v>
      </c>
      <c r="Y43" s="22">
        <v>0</v>
      </c>
      <c r="Z43" s="22">
        <v>1</v>
      </c>
      <c r="AA43" s="22">
        <v>0</v>
      </c>
      <c r="AB43" s="22">
        <v>0</v>
      </c>
      <c r="AC43" s="22">
        <v>0</v>
      </c>
      <c r="AD43" s="22">
        <v>0</v>
      </c>
      <c r="AE43" s="22">
        <v>0</v>
      </c>
      <c r="AF43" s="76">
        <v>5740</v>
      </c>
      <c r="AG43" s="147"/>
      <c r="AH43" s="147"/>
    </row>
    <row r="44" spans="1:35" ht="15.75" customHeight="1">
      <c r="A44" s="164"/>
      <c r="B44" s="64" t="s">
        <v>304</v>
      </c>
      <c r="C44" s="22">
        <v>0</v>
      </c>
      <c r="D44" s="22">
        <v>0</v>
      </c>
      <c r="E44" s="22">
        <v>3689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43</v>
      </c>
      <c r="S44" s="22">
        <v>0</v>
      </c>
      <c r="T44" s="22">
        <v>0</v>
      </c>
      <c r="U44" s="22">
        <v>0</v>
      </c>
      <c r="V44" s="22">
        <v>244</v>
      </c>
      <c r="W44" s="22">
        <v>0</v>
      </c>
      <c r="X44" s="22">
        <v>0</v>
      </c>
      <c r="Y44" s="22">
        <v>0</v>
      </c>
      <c r="Z44" s="22">
        <v>0</v>
      </c>
      <c r="AA44" s="22">
        <v>0</v>
      </c>
      <c r="AB44" s="22">
        <v>0</v>
      </c>
      <c r="AC44" s="22">
        <v>0</v>
      </c>
      <c r="AD44" s="22">
        <v>0</v>
      </c>
      <c r="AE44" s="22">
        <v>0</v>
      </c>
      <c r="AF44" s="76">
        <v>3976</v>
      </c>
      <c r="AG44" s="147"/>
      <c r="AH44" s="147"/>
    </row>
    <row r="45" spans="1:35" ht="15.75" customHeight="1">
      <c r="A45" s="164" t="s">
        <v>217</v>
      </c>
      <c r="B45" s="64" t="s">
        <v>305</v>
      </c>
      <c r="C45" s="22">
        <v>0</v>
      </c>
      <c r="D45" s="22">
        <v>0</v>
      </c>
      <c r="E45" s="22">
        <v>0</v>
      </c>
      <c r="F45" s="22">
        <v>295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31</v>
      </c>
      <c r="AA45" s="22">
        <v>0</v>
      </c>
      <c r="AB45" s="22">
        <v>0</v>
      </c>
      <c r="AC45" s="22">
        <v>233</v>
      </c>
      <c r="AD45" s="22">
        <v>0</v>
      </c>
      <c r="AE45" s="22">
        <v>0</v>
      </c>
      <c r="AF45" s="76">
        <v>559</v>
      </c>
      <c r="AG45" s="147"/>
      <c r="AH45" s="147"/>
    </row>
    <row r="46" spans="1:35" ht="15.75" customHeight="1">
      <c r="A46" s="164"/>
      <c r="B46" s="64" t="s">
        <v>304</v>
      </c>
      <c r="C46" s="22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  <c r="V46" s="22">
        <v>0</v>
      </c>
      <c r="W46" s="22">
        <v>0</v>
      </c>
      <c r="X46" s="22">
        <v>0</v>
      </c>
      <c r="Y46" s="22">
        <v>0</v>
      </c>
      <c r="Z46" s="22">
        <v>0</v>
      </c>
      <c r="AA46" s="22">
        <v>0</v>
      </c>
      <c r="AB46" s="22">
        <v>0</v>
      </c>
      <c r="AC46" s="22">
        <v>0</v>
      </c>
      <c r="AD46" s="22">
        <v>0</v>
      </c>
      <c r="AE46" s="22">
        <v>0</v>
      </c>
      <c r="AF46" s="76">
        <v>0</v>
      </c>
      <c r="AG46" s="147"/>
      <c r="AH46" s="147"/>
    </row>
    <row r="47" spans="1:35" ht="15.75" customHeight="1">
      <c r="A47" s="169" t="s">
        <v>306</v>
      </c>
      <c r="B47" s="64" t="s">
        <v>307</v>
      </c>
      <c r="C47" s="22">
        <v>322</v>
      </c>
      <c r="D47" s="22">
        <v>756</v>
      </c>
      <c r="E47" s="22">
        <v>50</v>
      </c>
      <c r="F47" s="22">
        <v>32</v>
      </c>
      <c r="G47" s="22">
        <v>0</v>
      </c>
      <c r="H47" s="22">
        <v>0</v>
      </c>
      <c r="I47" s="22">
        <v>60</v>
      </c>
      <c r="J47" s="22">
        <v>204</v>
      </c>
      <c r="K47" s="22">
        <v>0</v>
      </c>
      <c r="L47" s="22">
        <v>85</v>
      </c>
      <c r="M47" s="22">
        <v>96</v>
      </c>
      <c r="N47" s="22">
        <v>4</v>
      </c>
      <c r="O47" s="22">
        <v>0</v>
      </c>
      <c r="P47" s="22">
        <v>0</v>
      </c>
      <c r="Q47" s="22">
        <v>0</v>
      </c>
      <c r="R47" s="22">
        <v>0</v>
      </c>
      <c r="S47" s="22">
        <v>0</v>
      </c>
      <c r="T47" s="22">
        <v>24</v>
      </c>
      <c r="U47" s="22">
        <v>0</v>
      </c>
      <c r="V47" s="22">
        <v>0</v>
      </c>
      <c r="W47" s="22">
        <v>0</v>
      </c>
      <c r="X47" s="22">
        <v>0</v>
      </c>
      <c r="Y47" s="22">
        <v>0</v>
      </c>
      <c r="Z47" s="22">
        <v>0</v>
      </c>
      <c r="AA47" s="22">
        <v>48</v>
      </c>
      <c r="AB47" s="22">
        <v>0</v>
      </c>
      <c r="AC47" s="22">
        <v>0</v>
      </c>
      <c r="AD47" s="22">
        <v>0</v>
      </c>
      <c r="AE47" s="22">
        <v>0</v>
      </c>
      <c r="AF47" s="76">
        <v>1681</v>
      </c>
      <c r="AG47" s="147"/>
      <c r="AH47" s="147"/>
    </row>
    <row r="48" spans="1:35" ht="15.75" customHeight="1">
      <c r="A48" s="169" t="s">
        <v>308</v>
      </c>
      <c r="B48" s="64" t="s">
        <v>309</v>
      </c>
      <c r="C48" s="22">
        <v>2378</v>
      </c>
      <c r="D48" s="22">
        <v>2624</v>
      </c>
      <c r="E48" s="22">
        <v>3053</v>
      </c>
      <c r="F48" s="22">
        <v>263</v>
      </c>
      <c r="G48" s="22">
        <v>39</v>
      </c>
      <c r="H48" s="22">
        <v>1315</v>
      </c>
      <c r="I48" s="22">
        <v>8443</v>
      </c>
      <c r="J48" s="22">
        <v>358</v>
      </c>
      <c r="K48" s="22">
        <v>2033</v>
      </c>
      <c r="L48" s="22">
        <v>565</v>
      </c>
      <c r="M48" s="22">
        <v>557</v>
      </c>
      <c r="N48" s="22">
        <v>3481</v>
      </c>
      <c r="O48" s="22">
        <v>25</v>
      </c>
      <c r="P48" s="22">
        <v>401.25289000000004</v>
      </c>
      <c r="Q48" s="22">
        <v>159.42886000000001</v>
      </c>
      <c r="R48" s="22">
        <v>133</v>
      </c>
      <c r="S48" s="22">
        <v>201</v>
      </c>
      <c r="T48" s="22">
        <v>392</v>
      </c>
      <c r="U48" s="22">
        <v>52</v>
      </c>
      <c r="V48" s="22">
        <v>160</v>
      </c>
      <c r="W48" s="22">
        <v>28</v>
      </c>
      <c r="X48" s="22">
        <v>34</v>
      </c>
      <c r="Y48" s="22">
        <v>0</v>
      </c>
      <c r="Z48" s="22">
        <v>31</v>
      </c>
      <c r="AA48" s="22">
        <v>48</v>
      </c>
      <c r="AB48" s="22">
        <v>492</v>
      </c>
      <c r="AC48" s="22">
        <v>233</v>
      </c>
      <c r="AD48" s="22">
        <v>10</v>
      </c>
      <c r="AE48" s="22">
        <v>186</v>
      </c>
      <c r="AF48" s="76">
        <v>27694.68175</v>
      </c>
      <c r="AG48" s="147"/>
      <c r="AH48" s="147"/>
    </row>
    <row r="49" spans="1:34" ht="15.75" customHeight="1">
      <c r="A49" s="170"/>
      <c r="B49" s="67" t="s">
        <v>310</v>
      </c>
      <c r="C49" s="22">
        <v>2700</v>
      </c>
      <c r="D49" s="22">
        <v>3380</v>
      </c>
      <c r="E49" s="22">
        <v>3103</v>
      </c>
      <c r="F49" s="22">
        <v>295</v>
      </c>
      <c r="G49" s="22">
        <v>39</v>
      </c>
      <c r="H49" s="22">
        <v>1315</v>
      </c>
      <c r="I49" s="22">
        <v>8503</v>
      </c>
      <c r="J49" s="22">
        <v>562</v>
      </c>
      <c r="K49" s="22">
        <v>2033</v>
      </c>
      <c r="L49" s="22">
        <v>650</v>
      </c>
      <c r="M49" s="22">
        <v>653</v>
      </c>
      <c r="N49" s="22">
        <v>3485</v>
      </c>
      <c r="O49" s="22">
        <v>25</v>
      </c>
      <c r="P49" s="22">
        <v>401.25289000000004</v>
      </c>
      <c r="Q49" s="22">
        <v>159.42886000000001</v>
      </c>
      <c r="R49" s="22">
        <v>133</v>
      </c>
      <c r="S49" s="22">
        <v>201</v>
      </c>
      <c r="T49" s="22">
        <v>416</v>
      </c>
      <c r="U49" s="22">
        <v>52</v>
      </c>
      <c r="V49" s="22">
        <v>160</v>
      </c>
      <c r="W49" s="22">
        <v>28</v>
      </c>
      <c r="X49" s="22">
        <v>34</v>
      </c>
      <c r="Y49" s="22">
        <v>0</v>
      </c>
      <c r="Z49" s="22">
        <v>31</v>
      </c>
      <c r="AA49" s="22">
        <v>96</v>
      </c>
      <c r="AB49" s="22">
        <v>492</v>
      </c>
      <c r="AC49" s="22">
        <v>233</v>
      </c>
      <c r="AD49" s="22">
        <v>10</v>
      </c>
      <c r="AE49" s="22">
        <v>186</v>
      </c>
      <c r="AF49" s="76">
        <v>29375.68175</v>
      </c>
      <c r="AG49" s="147"/>
      <c r="AH49" s="147"/>
    </row>
    <row r="50" spans="1:34" ht="15.75" customHeight="1">
      <c r="A50" s="164" t="s">
        <v>265</v>
      </c>
      <c r="B50" s="64" t="s">
        <v>311</v>
      </c>
      <c r="C50" s="22">
        <v>11727</v>
      </c>
      <c r="D50" s="22">
        <v>348</v>
      </c>
      <c r="E50" s="22">
        <v>2438</v>
      </c>
      <c r="F50" s="22">
        <v>12530</v>
      </c>
      <c r="G50" s="22">
        <v>1934</v>
      </c>
      <c r="H50" s="22">
        <v>2310</v>
      </c>
      <c r="I50" s="22">
        <v>80</v>
      </c>
      <c r="J50" s="22">
        <v>748</v>
      </c>
      <c r="K50" s="22">
        <v>27</v>
      </c>
      <c r="L50" s="22">
        <v>2165</v>
      </c>
      <c r="M50" s="22">
        <v>1585</v>
      </c>
      <c r="N50" s="22">
        <v>1095</v>
      </c>
      <c r="O50" s="22">
        <v>122</v>
      </c>
      <c r="P50" s="22">
        <v>0</v>
      </c>
      <c r="Q50" s="22">
        <v>1.0000000000000001E-5</v>
      </c>
      <c r="R50" s="22">
        <v>0</v>
      </c>
      <c r="S50" s="22">
        <v>0</v>
      </c>
      <c r="T50" s="22">
        <v>5883</v>
      </c>
      <c r="U50" s="22">
        <v>691</v>
      </c>
      <c r="V50" s="22">
        <v>1027</v>
      </c>
      <c r="W50" s="22">
        <v>0</v>
      </c>
      <c r="X50" s="22">
        <v>2510</v>
      </c>
      <c r="Y50" s="22">
        <v>23.998000000000001</v>
      </c>
      <c r="Z50" s="22">
        <v>49</v>
      </c>
      <c r="AA50" s="22">
        <v>31</v>
      </c>
      <c r="AB50" s="22">
        <v>0</v>
      </c>
      <c r="AC50" s="22">
        <v>21</v>
      </c>
      <c r="AD50" s="22">
        <v>192</v>
      </c>
      <c r="AE50" s="22">
        <v>10</v>
      </c>
      <c r="AF50" s="76">
        <v>47546.998010000003</v>
      </c>
      <c r="AG50" s="147"/>
      <c r="AH50" s="147"/>
    </row>
    <row r="51" spans="1:34" ht="15.75" customHeight="1">
      <c r="A51" s="164" t="s">
        <v>268</v>
      </c>
      <c r="B51" s="64" t="s">
        <v>312</v>
      </c>
      <c r="C51" s="22">
        <v>0</v>
      </c>
      <c r="D51" s="22">
        <v>96</v>
      </c>
      <c r="E51" s="22">
        <v>2519</v>
      </c>
      <c r="F51" s="22">
        <v>148</v>
      </c>
      <c r="G51" s="22">
        <v>847</v>
      </c>
      <c r="H51" s="22">
        <v>9</v>
      </c>
      <c r="I51" s="22">
        <v>0</v>
      </c>
      <c r="J51" s="22">
        <v>2014</v>
      </c>
      <c r="K51" s="22">
        <v>400</v>
      </c>
      <c r="L51" s="22">
        <v>0</v>
      </c>
      <c r="M51" s="22">
        <v>215</v>
      </c>
      <c r="N51" s="22">
        <v>167</v>
      </c>
      <c r="O51" s="22">
        <v>0</v>
      </c>
      <c r="P51" s="22">
        <v>26.297990000000002</v>
      </c>
      <c r="Q51" s="22">
        <v>194.11147999999997</v>
      </c>
      <c r="R51" s="22">
        <v>0</v>
      </c>
      <c r="S51" s="22">
        <v>0</v>
      </c>
      <c r="T51" s="22">
        <v>0</v>
      </c>
      <c r="U51" s="22">
        <v>0</v>
      </c>
      <c r="V51" s="22">
        <v>0</v>
      </c>
      <c r="W51" s="22">
        <v>0</v>
      </c>
      <c r="X51" s="22">
        <v>3715</v>
      </c>
      <c r="Y51" s="22">
        <v>0</v>
      </c>
      <c r="Z51" s="22">
        <v>0</v>
      </c>
      <c r="AA51" s="22">
        <v>0</v>
      </c>
      <c r="AB51" s="22">
        <v>0</v>
      </c>
      <c r="AC51" s="22">
        <v>0</v>
      </c>
      <c r="AD51" s="22">
        <v>841</v>
      </c>
      <c r="AE51" s="22">
        <v>0</v>
      </c>
      <c r="AF51" s="76">
        <v>11191.409469999999</v>
      </c>
      <c r="AG51" s="147"/>
      <c r="AH51" s="147"/>
    </row>
    <row r="52" spans="1:34" ht="15.75" customHeight="1">
      <c r="A52" s="161"/>
      <c r="B52" s="65" t="s">
        <v>313</v>
      </c>
      <c r="C52" s="22">
        <v>14427</v>
      </c>
      <c r="D52" s="22">
        <v>4645</v>
      </c>
      <c r="E52" s="22">
        <v>11774</v>
      </c>
      <c r="F52" s="22">
        <v>12973</v>
      </c>
      <c r="G52" s="22">
        <v>2820</v>
      </c>
      <c r="H52" s="22">
        <v>3634</v>
      </c>
      <c r="I52" s="22">
        <v>8620</v>
      </c>
      <c r="J52" s="22">
        <v>3325</v>
      </c>
      <c r="K52" s="22">
        <v>2460</v>
      </c>
      <c r="L52" s="22">
        <v>2815</v>
      </c>
      <c r="M52" s="22">
        <v>3028</v>
      </c>
      <c r="N52" s="22">
        <v>4747</v>
      </c>
      <c r="O52" s="22">
        <v>147</v>
      </c>
      <c r="P52" s="22">
        <v>427.55088000000006</v>
      </c>
      <c r="Q52" s="22">
        <v>353.54034999999999</v>
      </c>
      <c r="R52" s="22">
        <v>176</v>
      </c>
      <c r="S52" s="22">
        <v>201</v>
      </c>
      <c r="T52" s="22">
        <v>6299</v>
      </c>
      <c r="U52" s="22">
        <v>915</v>
      </c>
      <c r="V52" s="22">
        <v>1431</v>
      </c>
      <c r="W52" s="22">
        <v>28</v>
      </c>
      <c r="X52" s="22">
        <v>6391</v>
      </c>
      <c r="Y52" s="22">
        <v>23.998000000000001</v>
      </c>
      <c r="Z52" s="22">
        <v>81</v>
      </c>
      <c r="AA52" s="22">
        <v>127</v>
      </c>
      <c r="AB52" s="22">
        <v>492</v>
      </c>
      <c r="AC52" s="22">
        <v>254</v>
      </c>
      <c r="AD52" s="22">
        <v>1043</v>
      </c>
      <c r="AE52" s="22">
        <v>196</v>
      </c>
      <c r="AF52" s="76">
        <v>93854.089229999998</v>
      </c>
      <c r="AG52" s="147"/>
      <c r="AH52" s="147"/>
    </row>
    <row r="53" spans="1:34" ht="30.75" customHeight="1">
      <c r="A53" s="46" t="s">
        <v>144</v>
      </c>
      <c r="B53" s="64" t="s">
        <v>314</v>
      </c>
      <c r="C53" s="22">
        <v>0</v>
      </c>
      <c r="D53" s="22">
        <v>0</v>
      </c>
      <c r="E53" s="22">
        <v>0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  <c r="U53" s="22">
        <v>0</v>
      </c>
      <c r="V53" s="22">
        <v>0</v>
      </c>
      <c r="W53" s="22">
        <v>0</v>
      </c>
      <c r="X53" s="22">
        <v>0</v>
      </c>
      <c r="Y53" s="22">
        <v>0</v>
      </c>
      <c r="Z53" s="22">
        <v>0</v>
      </c>
      <c r="AA53" s="22">
        <v>0</v>
      </c>
      <c r="AB53" s="22">
        <v>0</v>
      </c>
      <c r="AC53" s="22">
        <v>0</v>
      </c>
      <c r="AD53" s="22">
        <v>0</v>
      </c>
      <c r="AE53" s="22">
        <v>0</v>
      </c>
      <c r="AF53" s="76">
        <v>0</v>
      </c>
      <c r="AG53" s="147"/>
      <c r="AH53" s="147"/>
    </row>
    <row r="54" spans="1:34" ht="15.75" customHeight="1">
      <c r="A54" s="163" t="s">
        <v>153</v>
      </c>
      <c r="B54" s="64" t="s">
        <v>315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  <c r="V54" s="22">
        <v>0</v>
      </c>
      <c r="W54" s="22">
        <v>0</v>
      </c>
      <c r="X54" s="22">
        <v>0</v>
      </c>
      <c r="Y54" s="22">
        <v>0</v>
      </c>
      <c r="Z54" s="22">
        <v>0</v>
      </c>
      <c r="AA54" s="22">
        <v>0</v>
      </c>
      <c r="AB54" s="22">
        <v>0</v>
      </c>
      <c r="AC54" s="22">
        <v>0</v>
      </c>
      <c r="AD54" s="22">
        <v>0</v>
      </c>
      <c r="AE54" s="22">
        <v>0</v>
      </c>
      <c r="AF54" s="76">
        <v>0</v>
      </c>
      <c r="AG54" s="147"/>
      <c r="AH54" s="147"/>
    </row>
    <row r="55" spans="1:34" ht="15.75" customHeight="1">
      <c r="A55" s="67" t="s">
        <v>215</v>
      </c>
      <c r="B55" s="64" t="s">
        <v>316</v>
      </c>
      <c r="C55" s="22">
        <v>0</v>
      </c>
      <c r="D55" s="22">
        <v>-46</v>
      </c>
      <c r="E55" s="22">
        <v>-169</v>
      </c>
      <c r="F55" s="22">
        <v>-842</v>
      </c>
      <c r="G55" s="22">
        <v>-42</v>
      </c>
      <c r="H55" s="22">
        <v>-754</v>
      </c>
      <c r="I55" s="22">
        <v>-22</v>
      </c>
      <c r="J55" s="22">
        <v>-181</v>
      </c>
      <c r="K55" s="22">
        <v>-13</v>
      </c>
      <c r="L55" s="22">
        <v>-346</v>
      </c>
      <c r="M55" s="22">
        <v>-44</v>
      </c>
      <c r="N55" s="22">
        <v>0</v>
      </c>
      <c r="O55" s="22">
        <v>0</v>
      </c>
      <c r="P55" s="22">
        <v>0</v>
      </c>
      <c r="Q55" s="22">
        <v>-6.2649699999999999</v>
      </c>
      <c r="R55" s="22">
        <v>0</v>
      </c>
      <c r="S55" s="22">
        <v>0</v>
      </c>
      <c r="T55" s="22">
        <v>0</v>
      </c>
      <c r="U55" s="22">
        <v>0</v>
      </c>
      <c r="V55" s="22">
        <v>-15</v>
      </c>
      <c r="W55" s="22">
        <v>0</v>
      </c>
      <c r="X55" s="22">
        <v>-9</v>
      </c>
      <c r="Y55" s="22">
        <v>0</v>
      </c>
      <c r="Z55" s="22">
        <v>-7</v>
      </c>
      <c r="AA55" s="22">
        <v>0</v>
      </c>
      <c r="AB55" s="22">
        <v>0</v>
      </c>
      <c r="AC55" s="22">
        <v>0</v>
      </c>
      <c r="AD55" s="22">
        <v>-3</v>
      </c>
      <c r="AE55" s="22">
        <v>0</v>
      </c>
      <c r="AF55" s="76">
        <v>-2499.2649700000002</v>
      </c>
      <c r="AG55" s="147"/>
      <c r="AH55" s="147"/>
    </row>
    <row r="56" spans="1:34" ht="15.75" customHeight="1">
      <c r="A56" s="67" t="s">
        <v>217</v>
      </c>
      <c r="B56" s="64" t="s">
        <v>317</v>
      </c>
      <c r="C56" s="22">
        <v>-9668</v>
      </c>
      <c r="D56" s="22">
        <v>-898</v>
      </c>
      <c r="E56" s="22">
        <v>-3148</v>
      </c>
      <c r="F56" s="22">
        <v>-11370</v>
      </c>
      <c r="G56" s="22">
        <v>-1085</v>
      </c>
      <c r="H56" s="22">
        <v>-1885</v>
      </c>
      <c r="I56" s="22">
        <v>-60</v>
      </c>
      <c r="J56" s="22">
        <v>-932</v>
      </c>
      <c r="K56" s="22">
        <v>-382</v>
      </c>
      <c r="L56" s="22">
        <v>-1245</v>
      </c>
      <c r="M56" s="22">
        <v>-440</v>
      </c>
      <c r="N56" s="22">
        <v>-188</v>
      </c>
      <c r="O56" s="22">
        <v>0</v>
      </c>
      <c r="P56" s="22">
        <v>0</v>
      </c>
      <c r="Q56" s="22">
        <v>-0.17598</v>
      </c>
      <c r="R56" s="22">
        <v>-32</v>
      </c>
      <c r="S56" s="22">
        <v>-50</v>
      </c>
      <c r="T56" s="22">
        <v>-3961</v>
      </c>
      <c r="U56" s="22">
        <v>-234</v>
      </c>
      <c r="V56" s="22">
        <v>-497</v>
      </c>
      <c r="W56" s="22">
        <v>-9</v>
      </c>
      <c r="X56" s="22">
        <v>-5663</v>
      </c>
      <c r="Y56" s="22">
        <v>0</v>
      </c>
      <c r="Z56" s="22">
        <v>-75</v>
      </c>
      <c r="AA56" s="22">
        <v>-2</v>
      </c>
      <c r="AB56" s="22">
        <v>-58</v>
      </c>
      <c r="AC56" s="22">
        <v>-16</v>
      </c>
      <c r="AD56" s="22">
        <v>-104</v>
      </c>
      <c r="AE56" s="22">
        <v>-8</v>
      </c>
      <c r="AF56" s="76">
        <v>-42010.17598</v>
      </c>
      <c r="AG56" s="147"/>
      <c r="AH56" s="147"/>
    </row>
    <row r="57" spans="1:34" ht="15.75" customHeight="1">
      <c r="A57" s="67" t="s">
        <v>265</v>
      </c>
      <c r="B57" s="64" t="s">
        <v>318</v>
      </c>
      <c r="C57" s="22">
        <v>0</v>
      </c>
      <c r="D57" s="22">
        <v>-26</v>
      </c>
      <c r="E57" s="22">
        <v>-1584</v>
      </c>
      <c r="F57" s="22">
        <v>-74</v>
      </c>
      <c r="G57" s="22">
        <v>0</v>
      </c>
      <c r="H57" s="22">
        <v>-33</v>
      </c>
      <c r="I57" s="22">
        <v>-783</v>
      </c>
      <c r="J57" s="22">
        <v>-95</v>
      </c>
      <c r="K57" s="22">
        <v>-23</v>
      </c>
      <c r="L57" s="22">
        <v>0</v>
      </c>
      <c r="M57" s="22">
        <v>0</v>
      </c>
      <c r="N57" s="22">
        <v>-1234</v>
      </c>
      <c r="O57" s="22">
        <v>0</v>
      </c>
      <c r="P57" s="22">
        <v>-3.6600199999999998</v>
      </c>
      <c r="Q57" s="22">
        <v>-51.246769999999991</v>
      </c>
      <c r="R57" s="22">
        <v>0</v>
      </c>
      <c r="S57" s="22">
        <v>0</v>
      </c>
      <c r="T57" s="22">
        <v>0</v>
      </c>
      <c r="U57" s="22">
        <v>0</v>
      </c>
      <c r="V57" s="22">
        <v>0</v>
      </c>
      <c r="W57" s="22">
        <v>0</v>
      </c>
      <c r="X57" s="22">
        <v>-112</v>
      </c>
      <c r="Y57" s="22">
        <v>-10.14</v>
      </c>
      <c r="Z57" s="22">
        <v>0</v>
      </c>
      <c r="AA57" s="22">
        <v>0</v>
      </c>
      <c r="AB57" s="22">
        <v>0</v>
      </c>
      <c r="AC57" s="22">
        <v>0</v>
      </c>
      <c r="AD57" s="22">
        <v>-350</v>
      </c>
      <c r="AE57" s="22">
        <v>0</v>
      </c>
      <c r="AF57" s="76">
        <v>-4379.0467900000003</v>
      </c>
      <c r="AG57" s="147"/>
      <c r="AH57" s="147"/>
    </row>
    <row r="58" spans="1:34" ht="15.75" customHeight="1">
      <c r="A58" s="67"/>
      <c r="B58" s="65" t="s">
        <v>319</v>
      </c>
      <c r="C58" s="22">
        <v>-9668</v>
      </c>
      <c r="D58" s="22">
        <v>-970</v>
      </c>
      <c r="E58" s="22">
        <v>-4901</v>
      </c>
      <c r="F58" s="22">
        <v>-12286</v>
      </c>
      <c r="G58" s="22">
        <v>-1127</v>
      </c>
      <c r="H58" s="22">
        <v>-2672</v>
      </c>
      <c r="I58" s="22">
        <v>-865</v>
      </c>
      <c r="J58" s="22">
        <v>-1208</v>
      </c>
      <c r="K58" s="22">
        <v>-418</v>
      </c>
      <c r="L58" s="22">
        <v>-1591</v>
      </c>
      <c r="M58" s="22">
        <v>-484</v>
      </c>
      <c r="N58" s="22">
        <v>-1422</v>
      </c>
      <c r="O58" s="22">
        <v>0</v>
      </c>
      <c r="P58" s="22">
        <v>-3.6600199999999998</v>
      </c>
      <c r="Q58" s="22">
        <v>-57.687719999999992</v>
      </c>
      <c r="R58" s="22">
        <v>-32</v>
      </c>
      <c r="S58" s="22">
        <v>-50</v>
      </c>
      <c r="T58" s="22">
        <v>-3961</v>
      </c>
      <c r="U58" s="22">
        <v>-234</v>
      </c>
      <c r="V58" s="22">
        <v>-512</v>
      </c>
      <c r="W58" s="22">
        <v>-9</v>
      </c>
      <c r="X58" s="22">
        <v>-5784</v>
      </c>
      <c r="Y58" s="22">
        <v>-10.14</v>
      </c>
      <c r="Z58" s="22">
        <v>-82</v>
      </c>
      <c r="AA58" s="22">
        <v>-2</v>
      </c>
      <c r="AB58" s="22">
        <v>-58</v>
      </c>
      <c r="AC58" s="22">
        <v>-16</v>
      </c>
      <c r="AD58" s="22">
        <v>-457</v>
      </c>
      <c r="AE58" s="22">
        <v>-8</v>
      </c>
      <c r="AF58" s="76">
        <v>-48888.487740000004</v>
      </c>
      <c r="AG58" s="147"/>
      <c r="AH58" s="147"/>
    </row>
    <row r="59" spans="1:34" ht="30.75" customHeight="1">
      <c r="A59" s="46" t="s">
        <v>155</v>
      </c>
      <c r="B59" s="64" t="s">
        <v>320</v>
      </c>
      <c r="C59" s="22">
        <v>0</v>
      </c>
      <c r="D59" s="22">
        <v>-2940</v>
      </c>
      <c r="E59" s="22">
        <v>-6874</v>
      </c>
      <c r="F59" s="22">
        <v>-295</v>
      </c>
      <c r="G59" s="22">
        <v>0</v>
      </c>
      <c r="H59" s="22">
        <v>0</v>
      </c>
      <c r="I59" s="22">
        <v>-6626</v>
      </c>
      <c r="J59" s="22">
        <v>0</v>
      </c>
      <c r="K59" s="22">
        <v>0</v>
      </c>
      <c r="L59" s="22">
        <v>0</v>
      </c>
      <c r="M59" s="22">
        <v>-868</v>
      </c>
      <c r="N59" s="22">
        <v>0</v>
      </c>
      <c r="O59" s="22">
        <v>0</v>
      </c>
      <c r="P59" s="22">
        <v>0</v>
      </c>
      <c r="Q59" s="22">
        <v>0</v>
      </c>
      <c r="R59" s="22">
        <v>-14</v>
      </c>
      <c r="S59" s="22">
        <v>-151</v>
      </c>
      <c r="T59" s="22">
        <v>0</v>
      </c>
      <c r="U59" s="22">
        <v>0</v>
      </c>
      <c r="V59" s="22">
        <v>0</v>
      </c>
      <c r="W59" s="22">
        <v>0</v>
      </c>
      <c r="X59" s="22">
        <v>0</v>
      </c>
      <c r="Y59" s="22">
        <v>0</v>
      </c>
      <c r="Z59" s="22">
        <v>0</v>
      </c>
      <c r="AA59" s="22">
        <v>0</v>
      </c>
      <c r="AB59" s="22">
        <v>-492</v>
      </c>
      <c r="AC59" s="22">
        <v>0</v>
      </c>
      <c r="AD59" s="22">
        <v>0</v>
      </c>
      <c r="AE59" s="22">
        <v>0</v>
      </c>
      <c r="AF59" s="76">
        <v>-18260</v>
      </c>
      <c r="AG59" s="147"/>
      <c r="AH59" s="147"/>
    </row>
    <row r="60" spans="1:34" ht="15.75" customHeight="1">
      <c r="A60" s="46" t="s">
        <v>157</v>
      </c>
      <c r="B60" s="64" t="s">
        <v>321</v>
      </c>
      <c r="C60" s="22">
        <v>3209</v>
      </c>
      <c r="D60" s="22">
        <v>0</v>
      </c>
      <c r="E60" s="22">
        <v>338</v>
      </c>
      <c r="F60" s="22">
        <v>80</v>
      </c>
      <c r="G60" s="22">
        <v>13</v>
      </c>
      <c r="H60" s="22">
        <v>233</v>
      </c>
      <c r="I60" s="22">
        <v>0</v>
      </c>
      <c r="J60" s="22">
        <v>7</v>
      </c>
      <c r="K60" s="22">
        <v>124</v>
      </c>
      <c r="L60" s="22">
        <v>269</v>
      </c>
      <c r="M60" s="22">
        <v>7521</v>
      </c>
      <c r="N60" s="22">
        <v>1361</v>
      </c>
      <c r="O60" s="22">
        <v>41</v>
      </c>
      <c r="P60" s="22">
        <v>129.35389000000001</v>
      </c>
      <c r="Q60" s="22">
        <v>0</v>
      </c>
      <c r="R60" s="22">
        <v>0</v>
      </c>
      <c r="S60" s="22">
        <v>0</v>
      </c>
      <c r="T60" s="22">
        <v>953</v>
      </c>
      <c r="U60" s="22">
        <v>0</v>
      </c>
      <c r="V60" s="22">
        <v>16</v>
      </c>
      <c r="W60" s="22">
        <v>53</v>
      </c>
      <c r="X60" s="22">
        <v>49</v>
      </c>
      <c r="Y60" s="22">
        <v>25.387</v>
      </c>
      <c r="Z60" s="22">
        <v>44</v>
      </c>
      <c r="AA60" s="22">
        <v>297</v>
      </c>
      <c r="AB60" s="22">
        <v>0</v>
      </c>
      <c r="AC60" s="22">
        <v>0</v>
      </c>
      <c r="AD60" s="22">
        <v>0</v>
      </c>
      <c r="AE60" s="22">
        <v>2</v>
      </c>
      <c r="AF60" s="76">
        <v>14764.740890000001</v>
      </c>
      <c r="AG60" s="147"/>
      <c r="AH60" s="147"/>
    </row>
    <row r="61" spans="1:34" ht="15.75" customHeight="1">
      <c r="A61" s="46" t="s">
        <v>229</v>
      </c>
      <c r="B61" s="64" t="s">
        <v>322</v>
      </c>
      <c r="C61" s="22">
        <v>-3414</v>
      </c>
      <c r="D61" s="22">
        <v>-287</v>
      </c>
      <c r="E61" s="22">
        <v>-1808</v>
      </c>
      <c r="F61" s="22">
        <v>-687</v>
      </c>
      <c r="G61" s="22">
        <v>-37</v>
      </c>
      <c r="H61" s="22">
        <v>-363</v>
      </c>
      <c r="I61" s="22">
        <v>-54</v>
      </c>
      <c r="J61" s="22">
        <v>-1065</v>
      </c>
      <c r="K61" s="22">
        <v>-50</v>
      </c>
      <c r="L61" s="22">
        <v>-13194</v>
      </c>
      <c r="M61" s="22">
        <v>-8168</v>
      </c>
      <c r="N61" s="22">
        <v>-2408</v>
      </c>
      <c r="O61" s="22">
        <v>-208</v>
      </c>
      <c r="P61" s="22">
        <v>-7.6176900000000005</v>
      </c>
      <c r="Q61" s="22">
        <v>0</v>
      </c>
      <c r="R61" s="22">
        <v>0</v>
      </c>
      <c r="S61" s="22">
        <v>-6</v>
      </c>
      <c r="T61" s="22">
        <v>-957</v>
      </c>
      <c r="U61" s="22">
        <v>-1</v>
      </c>
      <c r="V61" s="22">
        <v>-2</v>
      </c>
      <c r="W61" s="22">
        <v>-1010</v>
      </c>
      <c r="X61" s="22">
        <v>-57</v>
      </c>
      <c r="Y61" s="22">
        <v>0</v>
      </c>
      <c r="Z61" s="22">
        <v>-1024</v>
      </c>
      <c r="AA61" s="22">
        <v>-212</v>
      </c>
      <c r="AB61" s="22">
        <v>0</v>
      </c>
      <c r="AC61" s="22">
        <v>-6</v>
      </c>
      <c r="AD61" s="22">
        <v>0</v>
      </c>
      <c r="AE61" s="22">
        <v>-3</v>
      </c>
      <c r="AF61" s="76">
        <v>-35028.617689999999</v>
      </c>
      <c r="AG61" s="147"/>
      <c r="AH61" s="147"/>
    </row>
    <row r="62" spans="1:34" ht="15.75" customHeight="1">
      <c r="A62" s="46" t="s">
        <v>231</v>
      </c>
      <c r="B62" s="64" t="s">
        <v>323</v>
      </c>
      <c r="C62" s="22">
        <v>8811</v>
      </c>
      <c r="D62" s="22">
        <v>9043</v>
      </c>
      <c r="E62" s="22">
        <v>21720</v>
      </c>
      <c r="F62" s="22">
        <v>149</v>
      </c>
      <c r="G62" s="22">
        <v>2248</v>
      </c>
      <c r="H62" s="22">
        <v>-2626</v>
      </c>
      <c r="I62" s="22">
        <v>6161</v>
      </c>
      <c r="J62" s="22">
        <v>858</v>
      </c>
      <c r="K62" s="22">
        <v>19305</v>
      </c>
      <c r="L62" s="22">
        <v>877</v>
      </c>
      <c r="M62" s="22">
        <v>2604</v>
      </c>
      <c r="N62" s="22">
        <v>12248</v>
      </c>
      <c r="O62" s="22">
        <v>-466</v>
      </c>
      <c r="P62" s="22">
        <v>-423.44037999999551</v>
      </c>
      <c r="Q62" s="22">
        <v>1729.9269799999993</v>
      </c>
      <c r="R62" s="22">
        <v>316</v>
      </c>
      <c r="S62" s="22">
        <v>13</v>
      </c>
      <c r="T62" s="22">
        <v>1159</v>
      </c>
      <c r="U62" s="22">
        <v>458</v>
      </c>
      <c r="V62" s="22">
        <v>1715</v>
      </c>
      <c r="W62" s="22">
        <v>781</v>
      </c>
      <c r="X62" s="22">
        <v>0</v>
      </c>
      <c r="Y62" s="22">
        <v>49.345000000000312</v>
      </c>
      <c r="Z62" s="22">
        <v>-1402</v>
      </c>
      <c r="AA62" s="22">
        <v>-732</v>
      </c>
      <c r="AB62" s="22">
        <v>12</v>
      </c>
      <c r="AC62" s="22">
        <v>150</v>
      </c>
      <c r="AD62" s="22">
        <v>152</v>
      </c>
      <c r="AE62" s="22">
        <v>-2572</v>
      </c>
      <c r="AF62" s="76">
        <v>82337.831600000005</v>
      </c>
      <c r="AG62" s="147"/>
      <c r="AH62" s="147"/>
    </row>
    <row r="63" spans="1:34" ht="15.75" customHeight="1">
      <c r="A63" s="46" t="s">
        <v>296</v>
      </c>
      <c r="B63" s="64" t="s">
        <v>324</v>
      </c>
      <c r="C63" s="22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310</v>
      </c>
      <c r="J63" s="22">
        <v>283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71.173479999999998</v>
      </c>
      <c r="Q63" s="22">
        <v>0</v>
      </c>
      <c r="R63" s="22">
        <v>0</v>
      </c>
      <c r="S63" s="22">
        <v>0</v>
      </c>
      <c r="T63" s="22">
        <v>0</v>
      </c>
      <c r="U63" s="22">
        <v>0</v>
      </c>
      <c r="V63" s="22">
        <v>0</v>
      </c>
      <c r="W63" s="22">
        <v>0</v>
      </c>
      <c r="X63" s="22">
        <v>0</v>
      </c>
      <c r="Y63" s="22">
        <v>7.7649999999999997</v>
      </c>
      <c r="Z63" s="22">
        <v>0</v>
      </c>
      <c r="AA63" s="22">
        <v>0</v>
      </c>
      <c r="AB63" s="22">
        <v>0</v>
      </c>
      <c r="AC63" s="22">
        <v>0</v>
      </c>
      <c r="AD63" s="22">
        <v>0</v>
      </c>
      <c r="AE63" s="22">
        <v>0</v>
      </c>
      <c r="AF63" s="76">
        <v>671.93848000000003</v>
      </c>
      <c r="AG63" s="147"/>
      <c r="AH63" s="147"/>
    </row>
    <row r="64" spans="1:34" ht="15.75" customHeight="1">
      <c r="A64" s="46" t="s">
        <v>325</v>
      </c>
      <c r="B64" s="64" t="s">
        <v>326</v>
      </c>
      <c r="C64" s="22">
        <v>0</v>
      </c>
      <c r="D64" s="22">
        <v>0</v>
      </c>
      <c r="E64" s="22">
        <v>0</v>
      </c>
      <c r="F64" s="22">
        <v>0</v>
      </c>
      <c r="G64" s="22">
        <v>0</v>
      </c>
      <c r="H64" s="22">
        <v>0</v>
      </c>
      <c r="I64" s="22">
        <v>-50</v>
      </c>
      <c r="J64" s="22">
        <v>-255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-8.4483799999999984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76">
        <v>-313.44837999999999</v>
      </c>
      <c r="AG64" s="147"/>
      <c r="AH64" s="147"/>
    </row>
    <row r="65" spans="1:34" ht="15.75" customHeight="1">
      <c r="A65" s="46" t="s">
        <v>327</v>
      </c>
      <c r="B65" s="64" t="s">
        <v>328</v>
      </c>
      <c r="C65" s="22">
        <v>0</v>
      </c>
      <c r="D65" s="22">
        <v>0</v>
      </c>
      <c r="E65" s="22">
        <v>0</v>
      </c>
      <c r="F65" s="22">
        <v>0</v>
      </c>
      <c r="G65" s="22">
        <v>0</v>
      </c>
      <c r="H65" s="22">
        <v>0</v>
      </c>
      <c r="I65" s="22">
        <v>260</v>
      </c>
      <c r="J65" s="22">
        <v>28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62.725099999999998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  <c r="V65" s="22">
        <v>0</v>
      </c>
      <c r="W65" s="22">
        <v>0</v>
      </c>
      <c r="X65" s="22">
        <v>0</v>
      </c>
      <c r="Y65" s="22">
        <v>7.7649999999999997</v>
      </c>
      <c r="Z65" s="22">
        <v>0</v>
      </c>
      <c r="AA65" s="22">
        <v>0</v>
      </c>
      <c r="AB65" s="22">
        <v>0</v>
      </c>
      <c r="AC65" s="22">
        <v>0</v>
      </c>
      <c r="AD65" s="22">
        <v>0</v>
      </c>
      <c r="AE65" s="22">
        <v>0</v>
      </c>
      <c r="AF65" s="76">
        <v>358.49009999999998</v>
      </c>
      <c r="AG65" s="147"/>
      <c r="AH65" s="147"/>
    </row>
    <row r="66" spans="1:34" ht="15.75" customHeight="1">
      <c r="A66" s="46" t="s">
        <v>329</v>
      </c>
      <c r="B66" s="64" t="s">
        <v>330</v>
      </c>
      <c r="C66" s="22">
        <v>-565</v>
      </c>
      <c r="D66" s="22">
        <v>-858</v>
      </c>
      <c r="E66" s="22">
        <v>0</v>
      </c>
      <c r="F66" s="22">
        <v>-79</v>
      </c>
      <c r="G66" s="22">
        <v>-224</v>
      </c>
      <c r="H66" s="22">
        <v>0</v>
      </c>
      <c r="I66" s="22">
        <v>-678</v>
      </c>
      <c r="J66" s="22">
        <v>0</v>
      </c>
      <c r="K66" s="22">
        <v>-1933</v>
      </c>
      <c r="L66" s="22">
        <v>-363</v>
      </c>
      <c r="M66" s="22">
        <v>-170</v>
      </c>
      <c r="N66" s="22">
        <v>0</v>
      </c>
      <c r="O66" s="22">
        <v>0</v>
      </c>
      <c r="P66" s="22">
        <v>0</v>
      </c>
      <c r="Q66" s="22">
        <v>-152.25538999999998</v>
      </c>
      <c r="R66" s="22">
        <v>-27</v>
      </c>
      <c r="S66" s="22">
        <v>0</v>
      </c>
      <c r="T66" s="22">
        <v>0</v>
      </c>
      <c r="U66" s="22">
        <v>0</v>
      </c>
      <c r="V66" s="22">
        <v>-94</v>
      </c>
      <c r="W66" s="22">
        <v>0</v>
      </c>
      <c r="X66" s="22">
        <v>0</v>
      </c>
      <c r="Y66" s="22">
        <v>-5.0910000000000002</v>
      </c>
      <c r="Z66" s="22">
        <v>0</v>
      </c>
      <c r="AA66" s="22">
        <v>0</v>
      </c>
      <c r="AB66" s="22">
        <v>0</v>
      </c>
      <c r="AC66" s="22">
        <v>-16</v>
      </c>
      <c r="AD66" s="22">
        <v>0</v>
      </c>
      <c r="AE66" s="22">
        <v>0</v>
      </c>
      <c r="AF66" s="76">
        <v>-5164.3463900000006</v>
      </c>
      <c r="AG66" s="147"/>
      <c r="AH66" s="147"/>
    </row>
    <row r="67" spans="1:34" ht="15.75" customHeight="1">
      <c r="A67" s="46" t="s">
        <v>331</v>
      </c>
      <c r="B67" s="64" t="s">
        <v>332</v>
      </c>
      <c r="C67" s="22">
        <v>218</v>
      </c>
      <c r="D67" s="22">
        <v>0</v>
      </c>
      <c r="E67" s="22">
        <v>44</v>
      </c>
      <c r="F67" s="22">
        <v>-4</v>
      </c>
      <c r="G67" s="22">
        <v>0</v>
      </c>
      <c r="H67" s="22">
        <v>45</v>
      </c>
      <c r="I67" s="22">
        <v>27</v>
      </c>
      <c r="J67" s="22">
        <v>40</v>
      </c>
      <c r="K67" s="22">
        <v>0</v>
      </c>
      <c r="L67" s="22">
        <v>-78</v>
      </c>
      <c r="M67" s="22">
        <v>-35</v>
      </c>
      <c r="N67" s="22">
        <v>-200</v>
      </c>
      <c r="O67" s="22">
        <v>-12</v>
      </c>
      <c r="P67" s="22">
        <v>2.7567100000000009</v>
      </c>
      <c r="Q67" s="22">
        <v>0</v>
      </c>
      <c r="R67" s="22">
        <v>0</v>
      </c>
      <c r="S67" s="22">
        <v>0</v>
      </c>
      <c r="T67" s="22">
        <v>-38</v>
      </c>
      <c r="U67" s="22">
        <v>-51</v>
      </c>
      <c r="V67" s="22">
        <v>-64</v>
      </c>
      <c r="W67" s="22">
        <v>-79</v>
      </c>
      <c r="X67" s="22">
        <v>1</v>
      </c>
      <c r="Y67" s="22">
        <v>0</v>
      </c>
      <c r="Z67" s="22">
        <v>-18</v>
      </c>
      <c r="AA67" s="22">
        <v>0</v>
      </c>
      <c r="AB67" s="22">
        <v>0</v>
      </c>
      <c r="AC67" s="22">
        <v>0</v>
      </c>
      <c r="AD67" s="22">
        <v>0</v>
      </c>
      <c r="AE67" s="22">
        <v>242</v>
      </c>
      <c r="AF67" s="76">
        <v>40.756709999999998</v>
      </c>
      <c r="AG67" s="147"/>
      <c r="AH67" s="147"/>
    </row>
    <row r="68" spans="1:34" ht="15.75" customHeight="1">
      <c r="A68" s="46" t="s">
        <v>333</v>
      </c>
      <c r="B68" s="64" t="s">
        <v>334</v>
      </c>
      <c r="C68" s="22">
        <v>8464</v>
      </c>
      <c r="D68" s="22">
        <v>8185</v>
      </c>
      <c r="E68" s="22">
        <v>21764</v>
      </c>
      <c r="F68" s="22">
        <v>66</v>
      </c>
      <c r="G68" s="22">
        <v>2024</v>
      </c>
      <c r="H68" s="22">
        <v>-2581</v>
      </c>
      <c r="I68" s="22">
        <v>5770</v>
      </c>
      <c r="J68" s="22">
        <v>926</v>
      </c>
      <c r="K68" s="22">
        <v>17372</v>
      </c>
      <c r="L68" s="22">
        <v>436</v>
      </c>
      <c r="M68" s="22">
        <v>2399</v>
      </c>
      <c r="N68" s="22">
        <v>12048</v>
      </c>
      <c r="O68" s="22">
        <v>-478</v>
      </c>
      <c r="P68" s="22">
        <v>-357.95856999999552</v>
      </c>
      <c r="Q68" s="22">
        <v>1577.6715899999992</v>
      </c>
      <c r="R68" s="22">
        <v>289</v>
      </c>
      <c r="S68" s="22">
        <v>13</v>
      </c>
      <c r="T68" s="22">
        <v>1121</v>
      </c>
      <c r="U68" s="22">
        <v>407</v>
      </c>
      <c r="V68" s="22">
        <v>1557</v>
      </c>
      <c r="W68" s="22">
        <v>702</v>
      </c>
      <c r="X68" s="22">
        <v>1</v>
      </c>
      <c r="Y68" s="22">
        <v>52.019000000000311</v>
      </c>
      <c r="Z68" s="22">
        <v>-1420</v>
      </c>
      <c r="AA68" s="22">
        <v>-732</v>
      </c>
      <c r="AB68" s="22">
        <v>12</v>
      </c>
      <c r="AC68" s="22">
        <v>134</v>
      </c>
      <c r="AD68" s="22">
        <v>152</v>
      </c>
      <c r="AE68" s="22">
        <v>-2330</v>
      </c>
      <c r="AF68" s="76">
        <v>77572.732019999996</v>
      </c>
      <c r="AG68" s="147"/>
      <c r="AH68" s="147"/>
    </row>
    <row r="69" spans="1:34" ht="15.75" customHeight="1">
      <c r="A69" s="171"/>
      <c r="B69" s="171"/>
    </row>
    <row r="70" spans="1:34" ht="15.75" customHeight="1">
      <c r="A70" s="31" t="s">
        <v>335</v>
      </c>
      <c r="B70" s="24"/>
      <c r="G70" s="172"/>
    </row>
    <row r="71" spans="1:34" ht="15.75" customHeight="1">
      <c r="A71" s="68" t="s">
        <v>336</v>
      </c>
      <c r="B71" s="25"/>
    </row>
    <row r="72" spans="1:34" ht="13.5">
      <c r="A72" s="80"/>
    </row>
  </sheetData>
  <printOptions horizontalCentered="1"/>
  <pageMargins left="0.31496062992125984" right="0.27559055118110237" top="0.27" bottom="0.15748031496062992" header="0.17" footer="0.15748031496062992"/>
  <pageSetup paperSize="9" scale="2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48"/>
  <sheetViews>
    <sheetView zoomScale="90" workbookViewId="0"/>
  </sheetViews>
  <sheetFormatPr defaultRowHeight="12.75"/>
  <cols>
    <col min="1" max="1" width="5.42578125" style="2" customWidth="1"/>
    <col min="2" max="2" width="72.42578125" style="2" customWidth="1"/>
    <col min="3" max="5" width="16.85546875" style="2" customWidth="1"/>
    <col min="6" max="16384" width="9.140625" style="2"/>
  </cols>
  <sheetData>
    <row r="1" spans="1:7" ht="21.75" customHeight="1">
      <c r="B1" s="140" t="s">
        <v>337</v>
      </c>
      <c r="C1" s="140"/>
      <c r="D1" s="140"/>
      <c r="E1" s="140"/>
    </row>
    <row r="2" spans="1:7" ht="21.75" customHeight="1">
      <c r="B2" s="17"/>
      <c r="C2" s="17"/>
      <c r="D2" s="17"/>
      <c r="E2" s="17"/>
    </row>
    <row r="3" spans="1:7" ht="58.5" customHeight="1">
      <c r="A3" s="173" t="s">
        <v>2</v>
      </c>
      <c r="B3" s="173" t="s">
        <v>3</v>
      </c>
      <c r="C3" s="124" t="s">
        <v>338</v>
      </c>
      <c r="D3" s="124" t="s">
        <v>339</v>
      </c>
      <c r="E3" s="124" t="s">
        <v>340</v>
      </c>
    </row>
    <row r="4" spans="1:7" ht="20.25" customHeight="1">
      <c r="A4" s="52">
        <v>1</v>
      </c>
      <c r="B4" s="174" t="s">
        <v>36</v>
      </c>
      <c r="C4" s="175">
        <f>[4]BKS!AG3</f>
        <v>0.22443358471867922</v>
      </c>
      <c r="D4" s="176">
        <f>[4]BKR!AG3</f>
        <v>0.48807348725674854</v>
      </c>
      <c r="E4" s="176">
        <f>[4]BKK!AG3</f>
        <v>0.71250707197542773</v>
      </c>
      <c r="G4" s="73"/>
    </row>
    <row r="5" spans="1:7" ht="20.25" customHeight="1">
      <c r="A5" s="52">
        <v>2</v>
      </c>
      <c r="B5" s="174" t="s">
        <v>39</v>
      </c>
      <c r="C5" s="175">
        <f>[4]BKS!AG5</f>
        <v>0.69151107813342538</v>
      </c>
      <c r="D5" s="176">
        <f>[4]BKR!AG5</f>
        <v>0.35487478891136809</v>
      </c>
      <c r="E5" s="176">
        <f>[4]BKK!AG5</f>
        <v>1.0463858670447934</v>
      </c>
      <c r="G5" s="73"/>
    </row>
    <row r="6" spans="1:7" ht="20.25" customHeight="1">
      <c r="A6" s="52">
        <v>3</v>
      </c>
      <c r="B6" s="174" t="s">
        <v>40</v>
      </c>
      <c r="C6" s="175">
        <f>[4]BKS!AG6</f>
        <v>0.562601437606573</v>
      </c>
      <c r="D6" s="176">
        <f>[4]BKR!AG6</f>
        <v>0.3863357790628838</v>
      </c>
      <c r="E6" s="176">
        <f>[4]BKK!AG6</f>
        <v>0.94893721666945674</v>
      </c>
      <c r="G6" s="73"/>
    </row>
    <row r="7" spans="1:7" ht="20.25" customHeight="1">
      <c r="A7" s="52">
        <v>4</v>
      </c>
      <c r="B7" s="174" t="s">
        <v>41</v>
      </c>
      <c r="C7" s="175">
        <f>[4]BKS!AG7</f>
        <v>0.26491754935385131</v>
      </c>
      <c r="D7" s="176">
        <f>[4]BKR!AG7</f>
        <v>0.27005920327507948</v>
      </c>
      <c r="E7" s="176">
        <f>[4]BKK!AG7</f>
        <v>0.53497675262893085</v>
      </c>
      <c r="G7" s="73"/>
    </row>
    <row r="8" spans="1:7" ht="20.25" customHeight="1">
      <c r="A8" s="52">
        <v>5</v>
      </c>
      <c r="B8" s="174" t="s">
        <v>42</v>
      </c>
      <c r="C8" s="175">
        <f>[4]BKS!AG8</f>
        <v>0.33812745305922554</v>
      </c>
      <c r="D8" s="176">
        <f>[4]BKR!AG8</f>
        <v>0.27406770648479023</v>
      </c>
      <c r="E8" s="176">
        <f>[4]BKK!AG8</f>
        <v>0.61219515954401582</v>
      </c>
      <c r="G8" s="73"/>
    </row>
    <row r="9" spans="1:7" ht="20.25" customHeight="1">
      <c r="A9" s="52">
        <v>6</v>
      </c>
      <c r="B9" s="174" t="s">
        <v>43</v>
      </c>
      <c r="C9" s="175">
        <f>[4]BKS!AG9</f>
        <v>0.78982249203791477</v>
      </c>
      <c r="D9" s="176">
        <f>[4]BKR!AG9</f>
        <v>0.28447724962997339</v>
      </c>
      <c r="E9" s="176">
        <f>[4]BKK!AG9</f>
        <v>1.0742997416678881</v>
      </c>
      <c r="G9" s="73"/>
    </row>
    <row r="10" spans="1:7" ht="20.25" customHeight="1">
      <c r="A10" s="52">
        <v>7</v>
      </c>
      <c r="B10" s="174" t="s">
        <v>44</v>
      </c>
      <c r="C10" s="175">
        <f>[4]BKS!AG10</f>
        <v>0.24496268981762931</v>
      </c>
      <c r="D10" s="176">
        <f>[4]BKR!AG10</f>
        <v>0.4623514067637336</v>
      </c>
      <c r="E10" s="176">
        <f>[4]BKK!AG10</f>
        <v>0.70731409658136291</v>
      </c>
      <c r="G10" s="73"/>
    </row>
    <row r="11" spans="1:7" ht="20.25" customHeight="1">
      <c r="A11" s="52">
        <v>8</v>
      </c>
      <c r="B11" s="174" t="s">
        <v>45</v>
      </c>
      <c r="C11" s="175">
        <f>[4]BKS!AG11</f>
        <v>0.24805613916017588</v>
      </c>
      <c r="D11" s="176">
        <f>[4]BKR!AG11</f>
        <v>0.37824630605557186</v>
      </c>
      <c r="E11" s="176">
        <f>[4]BKK!AG11</f>
        <v>0.62630244521574774</v>
      </c>
      <c r="G11" s="73"/>
    </row>
    <row r="12" spans="1:7" ht="20.25" customHeight="1">
      <c r="A12" s="52">
        <v>9</v>
      </c>
      <c r="B12" s="174" t="s">
        <v>46</v>
      </c>
      <c r="C12" s="175">
        <f>[4]BKS!AG12</f>
        <v>2.0358273847158836E-2</v>
      </c>
      <c r="D12" s="176">
        <f>[4]BKR!AG12</f>
        <v>0.48809055093157777</v>
      </c>
      <c r="E12" s="176">
        <f>[4]BKK!AG12</f>
        <v>0.50844882477873665</v>
      </c>
      <c r="G12" s="73"/>
    </row>
    <row r="13" spans="1:7" ht="20.25" customHeight="1">
      <c r="A13" s="52">
        <v>10</v>
      </c>
      <c r="B13" s="174" t="s">
        <v>47</v>
      </c>
      <c r="C13" s="175">
        <f>[4]BKS!AG13</f>
        <v>0.51204384991643526</v>
      </c>
      <c r="D13" s="176">
        <f>[4]BKR!AG13</f>
        <v>0.32025692002583961</v>
      </c>
      <c r="E13" s="176">
        <f>[4]BKK!AG13</f>
        <v>0.83230076994227487</v>
      </c>
      <c r="G13" s="73"/>
    </row>
    <row r="14" spans="1:7" ht="25.5" customHeight="1">
      <c r="A14" s="52">
        <v>11</v>
      </c>
      <c r="B14" s="174" t="s">
        <v>56</v>
      </c>
      <c r="C14" s="175">
        <f>[4]BKS!AG18</f>
        <v>5.8118644867107418E-2</v>
      </c>
      <c r="D14" s="176">
        <f>[4]BKR!AG18</f>
        <v>0.18717680985362448</v>
      </c>
      <c r="E14" s="176">
        <f>[4]BKK!AG18</f>
        <v>0.24529545472073189</v>
      </c>
      <c r="G14" s="73"/>
    </row>
    <row r="15" spans="1:7" ht="33" customHeight="1">
      <c r="A15" s="52">
        <v>12</v>
      </c>
      <c r="B15" s="174" t="s">
        <v>57</v>
      </c>
      <c r="C15" s="175">
        <f>[4]BKS!AG19</f>
        <v>9.9710880187550616E-2</v>
      </c>
      <c r="D15" s="176">
        <f>[4]BKR!AG19</f>
        <v>0.21457470750691135</v>
      </c>
      <c r="E15" s="176">
        <f>[4]BKK!AG19</f>
        <v>0.31428558769446197</v>
      </c>
      <c r="G15" s="73"/>
    </row>
    <row r="16" spans="1:7" ht="20.25" customHeight="1">
      <c r="A16" s="52">
        <v>13</v>
      </c>
      <c r="B16" s="174" t="s">
        <v>58</v>
      </c>
      <c r="C16" s="175">
        <f>[4]BKS!AG20</f>
        <v>8.6761445109033303E-2</v>
      </c>
      <c r="D16" s="176">
        <f>[4]BKR!AG20</f>
        <v>0.38257437761294599</v>
      </c>
      <c r="E16" s="176">
        <f>[4]BKK!AG20</f>
        <v>0.46933582272197927</v>
      </c>
      <c r="G16" s="73"/>
    </row>
    <row r="17" spans="1:11" ht="20.25" customHeight="1">
      <c r="A17" s="52">
        <v>14</v>
      </c>
      <c r="B17" s="174" t="s">
        <v>59</v>
      </c>
      <c r="C17" s="175">
        <f>[4]BKS!AG21</f>
        <v>-0.12651979157035048</v>
      </c>
      <c r="D17" s="176">
        <f>[4]BKR!AG21</f>
        <v>0.33422040557827787</v>
      </c>
      <c r="E17" s="176">
        <f>[4]BKK!AG21</f>
        <v>0.20770061400792739</v>
      </c>
      <c r="G17" s="73"/>
    </row>
    <row r="18" spans="1:11" ht="20.25" customHeight="1">
      <c r="A18" s="52">
        <v>15</v>
      </c>
      <c r="B18" s="174" t="s">
        <v>60</v>
      </c>
      <c r="C18" s="175">
        <f>[4]BKS!AG22</f>
        <v>-0.35053497688478913</v>
      </c>
      <c r="D18" s="176">
        <f>[4]BKR!AG22</f>
        <v>0.33719153933185042</v>
      </c>
      <c r="E18" s="176">
        <f>[4]BKK!AG22</f>
        <v>-1.3343437552938708E-2</v>
      </c>
      <c r="G18" s="73"/>
    </row>
    <row r="19" spans="1:11" ht="20.25" customHeight="1">
      <c r="A19" s="52">
        <v>16</v>
      </c>
      <c r="B19" s="174" t="s">
        <v>61</v>
      </c>
      <c r="C19" s="175">
        <f>[4]BKS!AG23</f>
        <v>0.21339586127631222</v>
      </c>
      <c r="D19" s="176">
        <f>[4]BKR!AG23</f>
        <v>0.71783051192251135</v>
      </c>
      <c r="E19" s="176">
        <f>[4]BKK!AG23</f>
        <v>0.93122637319882351</v>
      </c>
      <c r="G19" s="73"/>
    </row>
    <row r="20" spans="1:11" ht="20.25" customHeight="1">
      <c r="A20" s="52">
        <v>17</v>
      </c>
      <c r="B20" s="177" t="s">
        <v>62</v>
      </c>
      <c r="C20" s="175">
        <f>[4]BKS!AG24</f>
        <v>0</v>
      </c>
      <c r="D20" s="176">
        <f>[4]BKR!AG24</f>
        <v>0.87765573191016133</v>
      </c>
      <c r="E20" s="176">
        <f>[4]BKK!AG24</f>
        <v>0.87765573191016133</v>
      </c>
      <c r="G20" s="73"/>
    </row>
    <row r="21" spans="1:11" ht="20.25" customHeight="1">
      <c r="A21" s="52">
        <v>18</v>
      </c>
      <c r="B21" s="178" t="s">
        <v>63</v>
      </c>
      <c r="C21" s="175">
        <f>[4]BKS!AG25</f>
        <v>0.37088192935094622</v>
      </c>
      <c r="D21" s="176">
        <f>[4]BKR!AG25</f>
        <v>0.57587652968823011</v>
      </c>
      <c r="E21" s="176">
        <f>[4]BKK!AG25</f>
        <v>0.94675845903917633</v>
      </c>
      <c r="G21" s="73"/>
    </row>
    <row r="22" spans="1:11" ht="20.25" customHeight="1">
      <c r="A22" s="180" t="s">
        <v>64</v>
      </c>
      <c r="B22" s="180"/>
      <c r="C22" s="181">
        <f>[4]BKS!AG26</f>
        <v>0.44917167460737301</v>
      </c>
      <c r="D22" s="181">
        <f>[4]BKR!AG26</f>
        <v>0.36496145927202744</v>
      </c>
      <c r="E22" s="181">
        <f>[4]BKK!AG26</f>
        <v>0.81413313387940045</v>
      </c>
      <c r="G22" s="73"/>
    </row>
    <row r="23" spans="1:11" ht="20.25" customHeight="1">
      <c r="A23" s="130"/>
      <c r="B23" s="130"/>
      <c r="C23" s="182"/>
      <c r="D23" s="182"/>
      <c r="E23" s="182"/>
      <c r="G23" s="73"/>
    </row>
    <row r="24" spans="1:11" ht="29.25" customHeight="1">
      <c r="A24" s="183" t="s">
        <v>341</v>
      </c>
      <c r="B24" s="183"/>
      <c r="C24" s="183"/>
      <c r="D24" s="183"/>
      <c r="E24" s="183"/>
      <c r="F24" s="179"/>
      <c r="G24" s="179"/>
      <c r="H24" s="179"/>
      <c r="I24" s="179"/>
      <c r="J24" s="179"/>
      <c r="K24" s="179"/>
    </row>
    <row r="26" spans="1:11">
      <c r="D26" s="91"/>
      <c r="E26" s="91"/>
      <c r="F26" s="91"/>
    </row>
    <row r="27" spans="1:11">
      <c r="D27" s="91"/>
      <c r="E27" s="91"/>
      <c r="F27" s="91"/>
    </row>
    <row r="28" spans="1:11">
      <c r="D28" s="91"/>
      <c r="E28" s="91"/>
      <c r="F28" s="91"/>
    </row>
    <row r="29" spans="1:11">
      <c r="D29" s="91"/>
      <c r="E29" s="91"/>
      <c r="F29" s="91"/>
    </row>
    <row r="30" spans="1:11">
      <c r="D30" s="91"/>
      <c r="E30" s="91"/>
      <c r="F30" s="91"/>
    </row>
    <row r="31" spans="1:11">
      <c r="D31" s="91"/>
      <c r="E31" s="91"/>
      <c r="F31" s="91"/>
    </row>
    <row r="32" spans="1:11">
      <c r="D32" s="91"/>
      <c r="E32" s="91"/>
      <c r="F32" s="91"/>
    </row>
    <row r="33" spans="4:6">
      <c r="D33" s="91"/>
      <c r="E33" s="91"/>
      <c r="F33" s="91"/>
    </row>
    <row r="34" spans="4:6">
      <c r="D34" s="91"/>
      <c r="E34" s="91"/>
      <c r="F34" s="91"/>
    </row>
    <row r="35" spans="4:6">
      <c r="D35" s="91"/>
      <c r="E35" s="91"/>
      <c r="F35" s="91"/>
    </row>
    <row r="36" spans="4:6">
      <c r="D36" s="91"/>
      <c r="E36" s="91"/>
      <c r="F36" s="91"/>
    </row>
    <row r="37" spans="4:6">
      <c r="D37" s="91"/>
      <c r="E37" s="91"/>
      <c r="F37" s="91"/>
    </row>
    <row r="38" spans="4:6">
      <c r="D38" s="91"/>
      <c r="E38" s="91"/>
      <c r="F38" s="91"/>
    </row>
    <row r="39" spans="4:6">
      <c r="D39" s="91"/>
      <c r="E39" s="91"/>
      <c r="F39" s="91"/>
    </row>
    <row r="40" spans="4:6">
      <c r="D40" s="91"/>
      <c r="E40" s="91"/>
      <c r="F40" s="91"/>
    </row>
    <row r="41" spans="4:6">
      <c r="D41" s="91"/>
      <c r="E41" s="91"/>
      <c r="F41" s="91"/>
    </row>
    <row r="42" spans="4:6">
      <c r="D42" s="91"/>
      <c r="E42" s="91"/>
      <c r="F42" s="91"/>
    </row>
    <row r="43" spans="4:6">
      <c r="D43" s="91"/>
      <c r="E43" s="91"/>
      <c r="F43" s="91"/>
    </row>
    <row r="44" spans="4:6">
      <c r="D44" s="91"/>
      <c r="E44" s="91"/>
      <c r="F44" s="91"/>
    </row>
    <row r="45" spans="4:6">
      <c r="D45" s="91"/>
      <c r="E45" s="91"/>
      <c r="F45" s="91"/>
    </row>
    <row r="46" spans="4:6">
      <c r="D46" s="91"/>
      <c r="E46" s="91"/>
      <c r="F46" s="91"/>
    </row>
    <row r="47" spans="4:6">
      <c r="D47" s="91"/>
      <c r="E47" s="91"/>
      <c r="F47" s="91"/>
    </row>
    <row r="48" spans="4:6">
      <c r="D48" s="91"/>
      <c r="E48" s="91"/>
      <c r="F48" s="91"/>
    </row>
  </sheetData>
  <pageMargins left="0.75" right="0.75" top="1" bottom="1" header="0.5" footer="0.5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9"/>
  <sheetViews>
    <sheetView workbookViewId="0">
      <pane xSplit="2" ySplit="4" topLeftCell="C5" activePane="bottomRight" state="frozen"/>
      <selection activeCell="A2" sqref="A2:U2"/>
      <selection pane="topRight" activeCell="A2" sqref="A2:U2"/>
      <selection pane="bottomLeft" activeCell="A2" sqref="A2:U2"/>
      <selection pane="bottomRight"/>
    </sheetView>
  </sheetViews>
  <sheetFormatPr defaultRowHeight="12.75"/>
  <cols>
    <col min="1" max="1" width="5.42578125" style="2" customWidth="1"/>
    <col min="2" max="2" width="48.28515625" style="2" customWidth="1"/>
    <col min="3" max="8" width="12.7109375" style="2" customWidth="1"/>
    <col min="9" max="13" width="14" style="2" customWidth="1"/>
    <col min="14" max="14" width="12.7109375" style="2" customWidth="1"/>
    <col min="15" max="16" width="14" style="2" customWidth="1"/>
    <col min="17" max="17" width="12.7109375" style="2" customWidth="1"/>
    <col min="18" max="18" width="14.7109375" style="2" customWidth="1"/>
    <col min="19" max="20" width="14.28515625" style="2" customWidth="1"/>
    <col min="21" max="22" width="15.5703125" style="2" customWidth="1"/>
    <col min="23" max="23" width="12.7109375" style="2" customWidth="1"/>
    <col min="24" max="24" width="14.7109375" style="2" customWidth="1"/>
    <col min="25" max="26" width="12.7109375" style="2" customWidth="1"/>
    <col min="27" max="27" width="15.5703125" style="2" customWidth="1"/>
    <col min="28" max="28" width="12.7109375" style="2" customWidth="1"/>
    <col min="29" max="31" width="15" style="2" customWidth="1"/>
    <col min="32" max="32" width="17" style="2" customWidth="1"/>
    <col min="33" max="16384" width="9.140625" style="2"/>
  </cols>
  <sheetData>
    <row r="1" spans="1:32" ht="23.25" customHeight="1"/>
    <row r="2" spans="1:32" s="10" customFormat="1" ht="23.25" customHeight="1">
      <c r="A2" s="120" t="s">
        <v>80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s="10" customFormat="1" ht="23.25" customHeight="1">
      <c r="B3" s="28"/>
      <c r="H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</row>
    <row r="4" spans="1:32" s="125" customFormat="1" ht="81" customHeight="1">
      <c r="A4" s="121" t="s">
        <v>2</v>
      </c>
      <c r="B4" s="121" t="s">
        <v>3</v>
      </c>
      <c r="C4" s="122" t="s">
        <v>4</v>
      </c>
      <c r="D4" s="122" t="s">
        <v>5</v>
      </c>
      <c r="E4" s="122" t="s">
        <v>6</v>
      </c>
      <c r="F4" s="122" t="s">
        <v>81</v>
      </c>
      <c r="G4" s="122" t="s">
        <v>8</v>
      </c>
      <c r="H4" s="122" t="s">
        <v>9</v>
      </c>
      <c r="I4" s="122" t="s">
        <v>10</v>
      </c>
      <c r="J4" s="122" t="s">
        <v>82</v>
      </c>
      <c r="K4" s="122" t="s">
        <v>12</v>
      </c>
      <c r="L4" s="122" t="s">
        <v>83</v>
      </c>
      <c r="M4" s="122" t="s">
        <v>14</v>
      </c>
      <c r="N4" s="122" t="s">
        <v>15</v>
      </c>
      <c r="O4" s="124" t="s">
        <v>84</v>
      </c>
      <c r="P4" s="122" t="s">
        <v>17</v>
      </c>
      <c r="Q4" s="122" t="s">
        <v>85</v>
      </c>
      <c r="R4" s="122" t="s">
        <v>19</v>
      </c>
      <c r="S4" s="122" t="s">
        <v>86</v>
      </c>
      <c r="T4" s="122" t="s">
        <v>21</v>
      </c>
      <c r="U4" s="122" t="s">
        <v>22</v>
      </c>
      <c r="V4" s="122" t="s">
        <v>23</v>
      </c>
      <c r="W4" s="122" t="s">
        <v>24</v>
      </c>
      <c r="X4" s="122" t="s">
        <v>25</v>
      </c>
      <c r="Y4" s="123" t="s">
        <v>87</v>
      </c>
      <c r="Z4" s="122" t="s">
        <v>27</v>
      </c>
      <c r="AA4" s="122" t="s">
        <v>28</v>
      </c>
      <c r="AB4" s="122" t="s">
        <v>29</v>
      </c>
      <c r="AC4" s="122" t="s">
        <v>88</v>
      </c>
      <c r="AD4" s="122" t="s">
        <v>89</v>
      </c>
      <c r="AE4" s="124" t="s">
        <v>90</v>
      </c>
    </row>
    <row r="5" spans="1:32" ht="17.25" customHeight="1">
      <c r="A5" s="52">
        <v>1</v>
      </c>
      <c r="B5" s="58" t="s">
        <v>36</v>
      </c>
      <c r="C5" s="35">
        <v>4.4105813964588347E-2</v>
      </c>
      <c r="D5" s="35">
        <v>0.1030672299811448</v>
      </c>
      <c r="E5" s="35">
        <v>0.11652891816280017</v>
      </c>
      <c r="F5" s="35">
        <v>0.13840706378145629</v>
      </c>
      <c r="G5" s="35">
        <v>7.6086802268933454E-2</v>
      </c>
      <c r="H5" s="35">
        <v>0.25970560025706019</v>
      </c>
      <c r="I5" s="35">
        <v>1.1865937826363965E-2</v>
      </c>
      <c r="J5" s="35">
        <v>7.840564070483412E-2</v>
      </c>
      <c r="K5" s="35">
        <v>4.9132986052646634E-2</v>
      </c>
      <c r="L5" s="35">
        <v>1.5522244910156754E-3</v>
      </c>
      <c r="M5" s="35">
        <v>6.8132488795536192E-3</v>
      </c>
      <c r="N5" s="35">
        <v>8.1865428758299882E-3</v>
      </c>
      <c r="O5" s="35">
        <v>1.0710928027447143E-2</v>
      </c>
      <c r="P5" s="35">
        <v>2.8044285892505839E-2</v>
      </c>
      <c r="Q5" s="35">
        <v>7.5217459381684082E-3</v>
      </c>
      <c r="R5" s="35">
        <v>0</v>
      </c>
      <c r="S5" s="35">
        <v>3.876244104531992E-3</v>
      </c>
      <c r="T5" s="35">
        <v>0</v>
      </c>
      <c r="U5" s="35">
        <v>0</v>
      </c>
      <c r="V5" s="35">
        <v>2.9380691718579113E-5</v>
      </c>
      <c r="W5" s="35">
        <v>1.9964476524306423E-2</v>
      </c>
      <c r="X5" s="35">
        <v>1.7325822666265921E-4</v>
      </c>
      <c r="Y5" s="35">
        <v>6.7687952702214838E-4</v>
      </c>
      <c r="Z5" s="35">
        <v>3.2103077992004382E-2</v>
      </c>
      <c r="AA5" s="35">
        <v>3.0188360700003532E-3</v>
      </c>
      <c r="AB5" s="35">
        <v>0</v>
      </c>
      <c r="AC5" s="35">
        <v>2.2877759404801495E-5</v>
      </c>
      <c r="AD5" s="35">
        <v>0</v>
      </c>
      <c r="AE5" s="35">
        <v>0</v>
      </c>
    </row>
    <row r="6" spans="1:32" ht="36" customHeight="1">
      <c r="A6" s="57" t="s">
        <v>37</v>
      </c>
      <c r="B6" s="58" t="s">
        <v>38</v>
      </c>
      <c r="C6" s="35">
        <v>0.18954418679643356</v>
      </c>
      <c r="D6" s="35">
        <v>0.13056002417807291</v>
      </c>
      <c r="E6" s="35">
        <v>6.5880859176856793E-2</v>
      </c>
      <c r="F6" s="35">
        <v>8.3497678914719334E-2</v>
      </c>
      <c r="G6" s="35">
        <v>1.3932710517878831E-2</v>
      </c>
      <c r="H6" s="35">
        <v>0.34283690873057088</v>
      </c>
      <c r="I6" s="35">
        <v>1.4805756798819588E-2</v>
      </c>
      <c r="J6" s="35">
        <v>6.313306028122144E-2</v>
      </c>
      <c r="K6" s="35">
        <v>8.0355697127672501E-2</v>
      </c>
      <c r="L6" s="35">
        <v>0</v>
      </c>
      <c r="M6" s="35">
        <v>1.0558404003046468E-2</v>
      </c>
      <c r="N6" s="35">
        <v>0</v>
      </c>
      <c r="O6" s="35">
        <v>4.8947134747076813E-3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0</v>
      </c>
      <c r="AD6" s="35">
        <v>0</v>
      </c>
      <c r="AE6" s="35">
        <v>0</v>
      </c>
    </row>
    <row r="7" spans="1:32" ht="17.25" customHeight="1">
      <c r="A7" s="52">
        <v>2</v>
      </c>
      <c r="B7" s="58" t="s">
        <v>39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0.18821749004460117</v>
      </c>
      <c r="I7" s="35">
        <v>0</v>
      </c>
      <c r="J7" s="35">
        <v>7.2666729543087741E-2</v>
      </c>
      <c r="K7" s="35">
        <v>5.5806830161737979E-3</v>
      </c>
      <c r="L7" s="35">
        <v>1.6244794194175936E-2</v>
      </c>
      <c r="M7" s="35">
        <v>0</v>
      </c>
      <c r="N7" s="35">
        <v>0</v>
      </c>
      <c r="O7" s="35">
        <v>4.4809329263513128E-6</v>
      </c>
      <c r="P7" s="35">
        <v>0</v>
      </c>
      <c r="Q7" s="35">
        <v>0.22494319519586725</v>
      </c>
      <c r="R7" s="35">
        <v>0.22695002132404124</v>
      </c>
      <c r="S7" s="35">
        <v>9.9218186965087853E-3</v>
      </c>
      <c r="T7" s="35">
        <v>0</v>
      </c>
      <c r="U7" s="35">
        <v>0</v>
      </c>
      <c r="V7" s="35">
        <v>0</v>
      </c>
      <c r="W7" s="35">
        <v>5.8251271888926273E-2</v>
      </c>
      <c r="X7" s="35">
        <v>6.5869884494962866E-2</v>
      </c>
      <c r="Y7" s="35">
        <v>4.7745901357032043E-2</v>
      </c>
      <c r="Z7" s="35">
        <v>1.5825352368505779E-2</v>
      </c>
      <c r="AA7" s="35">
        <v>2.3968476531828164E-2</v>
      </c>
      <c r="AB7" s="35">
        <v>3.0120584061950118E-2</v>
      </c>
      <c r="AC7" s="35">
        <v>8.948656646416954E-3</v>
      </c>
      <c r="AD7" s="35">
        <v>4.7406597029954678E-3</v>
      </c>
      <c r="AE7" s="35">
        <v>0</v>
      </c>
    </row>
    <row r="8" spans="1:32" ht="27.75" customHeight="1">
      <c r="A8" s="52">
        <v>3</v>
      </c>
      <c r="B8" s="58" t="s">
        <v>40</v>
      </c>
      <c r="C8" s="35">
        <v>8.3076982310953271E-2</v>
      </c>
      <c r="D8" s="35">
        <v>0.15372284058426072</v>
      </c>
      <c r="E8" s="35">
        <v>0.21420854791106975</v>
      </c>
      <c r="F8" s="35">
        <v>0.1567025216430965</v>
      </c>
      <c r="G8" s="35">
        <v>0.15127407000833784</v>
      </c>
      <c r="H8" s="35">
        <v>7.6004999883246396E-2</v>
      </c>
      <c r="I8" s="35">
        <v>3.8404492182378298E-2</v>
      </c>
      <c r="J8" s="35">
        <v>4.6472966350600692E-2</v>
      </c>
      <c r="K8" s="35">
        <v>1.6786680174145713E-2</v>
      </c>
      <c r="L8" s="35">
        <v>2.4812067099544495E-3</v>
      </c>
      <c r="M8" s="35">
        <v>4.0803566797575637E-2</v>
      </c>
      <c r="N8" s="35">
        <v>7.7140962212651298E-4</v>
      </c>
      <c r="O8" s="35">
        <v>1.560870712585687E-2</v>
      </c>
      <c r="P8" s="35">
        <v>3.3146316040142815E-3</v>
      </c>
      <c r="Q8" s="35">
        <v>0</v>
      </c>
      <c r="R8" s="35">
        <v>0</v>
      </c>
      <c r="S8" s="35">
        <v>3.6325825963774168E-4</v>
      </c>
      <c r="T8" s="35">
        <v>0</v>
      </c>
      <c r="U8" s="35">
        <v>0</v>
      </c>
      <c r="V8" s="35">
        <v>3.1188327454163173E-6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0</v>
      </c>
      <c r="AD8" s="35">
        <v>0</v>
      </c>
      <c r="AE8" s="35">
        <v>0</v>
      </c>
    </row>
    <row r="9" spans="1:32" ht="16.5" customHeight="1">
      <c r="A9" s="52">
        <v>4</v>
      </c>
      <c r="B9" s="58" t="s">
        <v>41</v>
      </c>
      <c r="C9" s="35">
        <v>0</v>
      </c>
      <c r="D9" s="35">
        <v>0.54035236148578691</v>
      </c>
      <c r="E9" s="35">
        <v>0</v>
      </c>
      <c r="F9" s="35">
        <v>2.5412693871230657E-2</v>
      </c>
      <c r="G9" s="35">
        <v>6.1562877064733025E-3</v>
      </c>
      <c r="H9" s="35">
        <v>0.42126353302286634</v>
      </c>
      <c r="I9" s="35">
        <v>0</v>
      </c>
      <c r="J9" s="35">
        <v>0</v>
      </c>
      <c r="K9" s="35">
        <v>6.8151239136427129E-3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v>0</v>
      </c>
      <c r="AB9" s="35">
        <v>0</v>
      </c>
      <c r="AC9" s="35">
        <v>0</v>
      </c>
      <c r="AD9" s="35">
        <v>0</v>
      </c>
      <c r="AE9" s="35">
        <v>0</v>
      </c>
    </row>
    <row r="10" spans="1:32" ht="16.5" customHeight="1">
      <c r="A10" s="52">
        <v>5</v>
      </c>
      <c r="B10" s="58" t="s">
        <v>42</v>
      </c>
      <c r="C10" s="35">
        <v>0</v>
      </c>
      <c r="D10" s="35">
        <v>0.34150710018738728</v>
      </c>
      <c r="E10" s="35">
        <v>0.45520239319568878</v>
      </c>
      <c r="F10" s="35">
        <v>0</v>
      </c>
      <c r="G10" s="35">
        <v>0</v>
      </c>
      <c r="H10" s="35">
        <v>0.11211627166586927</v>
      </c>
      <c r="I10" s="35">
        <v>6.2150396309731328E-2</v>
      </c>
      <c r="J10" s="35">
        <v>1.4140859318049556E-2</v>
      </c>
      <c r="K10" s="35">
        <v>0</v>
      </c>
      <c r="L10" s="35">
        <v>0</v>
      </c>
      <c r="M10" s="35">
        <v>1.1516671983767685E-3</v>
      </c>
      <c r="N10" s="35">
        <v>0</v>
      </c>
      <c r="O10" s="35">
        <v>1.3731312124896807E-2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v>0</v>
      </c>
      <c r="AB10" s="35">
        <v>0</v>
      </c>
      <c r="AC10" s="35">
        <v>0</v>
      </c>
      <c r="AD10" s="35">
        <v>0</v>
      </c>
      <c r="AE10" s="35">
        <v>0</v>
      </c>
    </row>
    <row r="11" spans="1:32" ht="16.5" customHeight="1">
      <c r="A11" s="52">
        <v>6</v>
      </c>
      <c r="B11" s="58" t="s">
        <v>43</v>
      </c>
      <c r="C11" s="35">
        <v>1.2242371728249171E-2</v>
      </c>
      <c r="D11" s="35">
        <v>0.14855690952836154</v>
      </c>
      <c r="E11" s="35">
        <v>0.29351286462508996</v>
      </c>
      <c r="F11" s="35">
        <v>0.10527173273544914</v>
      </c>
      <c r="G11" s="35">
        <v>0.38047192174375538</v>
      </c>
      <c r="H11" s="35">
        <v>5.3218796522806044E-3</v>
      </c>
      <c r="I11" s="35">
        <v>2.188612314197382E-3</v>
      </c>
      <c r="J11" s="35">
        <v>2.473563659157996E-2</v>
      </c>
      <c r="K11" s="35">
        <v>0</v>
      </c>
      <c r="L11" s="35">
        <v>0</v>
      </c>
      <c r="M11" s="35">
        <v>8.2624840999702895E-3</v>
      </c>
      <c r="N11" s="35">
        <v>0</v>
      </c>
      <c r="O11" s="35">
        <v>1.899591633189894E-2</v>
      </c>
      <c r="P11" s="35">
        <v>0</v>
      </c>
      <c r="Q11" s="35">
        <v>4.396706491673835E-4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0</v>
      </c>
      <c r="AD11" s="35">
        <v>0</v>
      </c>
      <c r="AE11" s="35">
        <v>0</v>
      </c>
    </row>
    <row r="12" spans="1:32" ht="16.5" customHeight="1">
      <c r="A12" s="52">
        <v>7</v>
      </c>
      <c r="B12" s="58" t="s">
        <v>44</v>
      </c>
      <c r="C12" s="35">
        <v>3.0047975325719102E-3</v>
      </c>
      <c r="D12" s="35">
        <v>0.34852292124616763</v>
      </c>
      <c r="E12" s="35">
        <v>4.4185959788273652E-2</v>
      </c>
      <c r="F12" s="35">
        <v>0.1633355396638988</v>
      </c>
      <c r="G12" s="35">
        <v>0.18629458203744317</v>
      </c>
      <c r="H12" s="35">
        <v>9.1726349761704462E-2</v>
      </c>
      <c r="I12" s="35">
        <v>8.0510829113753218E-4</v>
      </c>
      <c r="J12" s="35">
        <v>9.5005416445050894E-2</v>
      </c>
      <c r="K12" s="35">
        <v>1.0684272773816538E-2</v>
      </c>
      <c r="L12" s="35">
        <v>6.6592949751849927E-4</v>
      </c>
      <c r="M12" s="35">
        <v>4.9779803619466149E-2</v>
      </c>
      <c r="N12" s="35">
        <v>2.6934621619376976E-4</v>
      </c>
      <c r="O12" s="35">
        <v>2.7026663630275063E-3</v>
      </c>
      <c r="P12" s="35">
        <v>2.1163070026371995E-3</v>
      </c>
      <c r="Q12" s="35">
        <v>8.7065787102488622E-5</v>
      </c>
      <c r="R12" s="35">
        <v>0</v>
      </c>
      <c r="S12" s="35">
        <v>1.4146363737768843E-4</v>
      </c>
      <c r="T12" s="35">
        <v>0</v>
      </c>
      <c r="U12" s="35">
        <v>0</v>
      </c>
      <c r="V12" s="35">
        <v>6.7247033661216446E-4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35">
        <v>0</v>
      </c>
      <c r="AD12" s="35">
        <v>0</v>
      </c>
      <c r="AE12" s="35">
        <v>0</v>
      </c>
    </row>
    <row r="13" spans="1:32" ht="16.5" customHeight="1">
      <c r="A13" s="52">
        <v>8</v>
      </c>
      <c r="B13" s="58" t="s">
        <v>45</v>
      </c>
      <c r="C13" s="35">
        <v>1.546404781752166E-2</v>
      </c>
      <c r="D13" s="35">
        <v>0.16220877733618749</v>
      </c>
      <c r="E13" s="35">
        <v>4.6049093773292527E-2</v>
      </c>
      <c r="F13" s="35">
        <v>0.10032426590486021</v>
      </c>
      <c r="G13" s="35">
        <v>0.14540751986805339</v>
      </c>
      <c r="H13" s="35">
        <v>0.16337914745471438</v>
      </c>
      <c r="I13" s="35">
        <v>1.1768242092999608E-3</v>
      </c>
      <c r="J13" s="35">
        <v>5.2903710622399604E-2</v>
      </c>
      <c r="K13" s="35">
        <v>2.3448964629948235E-2</v>
      </c>
      <c r="L13" s="35">
        <v>1.9186807685223053E-3</v>
      </c>
      <c r="M13" s="35">
        <v>5.9909421783531001E-2</v>
      </c>
      <c r="N13" s="35">
        <v>0.17573438098285757</v>
      </c>
      <c r="O13" s="35">
        <v>4.7487150261030916E-3</v>
      </c>
      <c r="P13" s="35">
        <v>2.1598483600881523E-2</v>
      </c>
      <c r="Q13" s="35">
        <v>4.1654442021830679E-3</v>
      </c>
      <c r="R13" s="35">
        <v>0</v>
      </c>
      <c r="S13" s="35">
        <v>6.5988120623500398E-4</v>
      </c>
      <c r="T13" s="35">
        <v>0</v>
      </c>
      <c r="U13" s="35">
        <v>1.1541178366759058E-2</v>
      </c>
      <c r="V13" s="35">
        <v>8.3055216597072816E-3</v>
      </c>
      <c r="W13" s="35">
        <v>0</v>
      </c>
      <c r="X13" s="35">
        <v>0</v>
      </c>
      <c r="Y13" s="35">
        <v>1.6309116582330831E-5</v>
      </c>
      <c r="Z13" s="35">
        <v>0</v>
      </c>
      <c r="AA13" s="35">
        <v>8.1768489279481816E-4</v>
      </c>
      <c r="AB13" s="35">
        <v>0</v>
      </c>
      <c r="AC13" s="35">
        <v>2.2194677756557653E-4</v>
      </c>
      <c r="AD13" s="35">
        <v>0</v>
      </c>
      <c r="AE13" s="35">
        <v>0</v>
      </c>
    </row>
    <row r="14" spans="1:32" ht="16.5" customHeight="1">
      <c r="A14" s="52">
        <v>9</v>
      </c>
      <c r="B14" s="58" t="s">
        <v>46</v>
      </c>
      <c r="C14" s="35">
        <v>5.345291297038423E-2</v>
      </c>
      <c r="D14" s="35">
        <v>0.21190894426223314</v>
      </c>
      <c r="E14" s="35">
        <v>6.4167285720226716E-2</v>
      </c>
      <c r="F14" s="35">
        <v>8.0473449267605454E-2</v>
      </c>
      <c r="G14" s="35">
        <v>0.27520590419806534</v>
      </c>
      <c r="H14" s="35">
        <v>2.6362523304454513E-2</v>
      </c>
      <c r="I14" s="35">
        <v>4.5260712918823956E-2</v>
      </c>
      <c r="J14" s="35">
        <v>6.8626478693909837E-2</v>
      </c>
      <c r="K14" s="35">
        <v>2.4213890014179281E-2</v>
      </c>
      <c r="L14" s="35">
        <v>0</v>
      </c>
      <c r="M14" s="35">
        <v>0.12219147412176326</v>
      </c>
      <c r="N14" s="35">
        <v>6.94194594295476E-3</v>
      </c>
      <c r="O14" s="35">
        <v>4.0500710684990039E-3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7.0389974748362102E-4</v>
      </c>
      <c r="V14" s="35">
        <v>1.2935582749341945E-2</v>
      </c>
      <c r="W14" s="35">
        <v>0</v>
      </c>
      <c r="X14" s="35">
        <v>0</v>
      </c>
      <c r="Y14" s="35">
        <v>0</v>
      </c>
      <c r="Z14" s="35">
        <v>0</v>
      </c>
      <c r="AA14" s="35">
        <v>3.5049250200748679E-3</v>
      </c>
      <c r="AB14" s="35">
        <v>0</v>
      </c>
      <c r="AC14" s="35">
        <v>0</v>
      </c>
      <c r="AD14" s="35">
        <v>0</v>
      </c>
      <c r="AE14" s="35">
        <v>0</v>
      </c>
    </row>
    <row r="15" spans="1:32" ht="27.75" customHeight="1">
      <c r="A15" s="52">
        <v>10</v>
      </c>
      <c r="B15" s="58" t="s">
        <v>47</v>
      </c>
      <c r="C15" s="35">
        <v>0.23095519545611404</v>
      </c>
      <c r="D15" s="35">
        <v>5.7205097010941931E-2</v>
      </c>
      <c r="E15" s="35">
        <v>6.7982340412151968E-2</v>
      </c>
      <c r="F15" s="35">
        <v>7.5842627016429617E-2</v>
      </c>
      <c r="G15" s="35">
        <v>3.204365452028738E-2</v>
      </c>
      <c r="H15" s="35">
        <v>5.1126252287246043E-2</v>
      </c>
      <c r="I15" s="35">
        <v>0.17017654573936328</v>
      </c>
      <c r="J15" s="35">
        <v>8.905553089049964E-2</v>
      </c>
      <c r="K15" s="35">
        <v>9.1231541146013909E-2</v>
      </c>
      <c r="L15" s="35">
        <v>0.10589517380759959</v>
      </c>
      <c r="M15" s="35">
        <v>1.7558380275128915E-2</v>
      </c>
      <c r="N15" s="35">
        <v>4.141090749986494E-4</v>
      </c>
      <c r="O15" s="35">
        <v>6.8202998733506793E-3</v>
      </c>
      <c r="P15" s="35">
        <v>3.6635999333405689E-3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1.9652005099126931E-6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35">
        <v>2.7687356023944871E-5</v>
      </c>
      <c r="AD15" s="35">
        <v>0</v>
      </c>
      <c r="AE15" s="35">
        <v>0</v>
      </c>
    </row>
    <row r="16" spans="1:32" ht="16.5" customHeight="1">
      <c r="A16" s="57" t="s">
        <v>48</v>
      </c>
      <c r="B16" s="58" t="s">
        <v>49</v>
      </c>
      <c r="C16" s="35">
        <v>0.23407555361988383</v>
      </c>
      <c r="D16" s="35">
        <v>5.8296620002819391E-2</v>
      </c>
      <c r="E16" s="35">
        <v>6.6236338937773656E-2</v>
      </c>
      <c r="F16" s="35">
        <v>7.7175971707485067E-2</v>
      </c>
      <c r="G16" s="35">
        <v>3.1786563281833553E-2</v>
      </c>
      <c r="H16" s="35">
        <v>4.968919629757769E-2</v>
      </c>
      <c r="I16" s="35">
        <v>0.16822241307340227</v>
      </c>
      <c r="J16" s="35">
        <v>8.9842150699317475E-2</v>
      </c>
      <c r="K16" s="35">
        <v>8.9714286387996708E-2</v>
      </c>
      <c r="L16" s="35">
        <v>0.10787982625696639</v>
      </c>
      <c r="M16" s="35">
        <v>1.6035499453659244E-2</v>
      </c>
      <c r="N16" s="35">
        <v>4.2202307931168189E-4</v>
      </c>
      <c r="O16" s="35">
        <v>6.8597232689509456E-3</v>
      </c>
      <c r="P16" s="35">
        <v>3.733614688930693E-3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2.0027572944663124E-6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0</v>
      </c>
      <c r="AC16" s="35">
        <v>2.8216486797016389E-5</v>
      </c>
      <c r="AD16" s="35">
        <v>0</v>
      </c>
      <c r="AE16" s="35">
        <v>0</v>
      </c>
    </row>
    <row r="17" spans="1:31" ht="16.5" customHeight="1">
      <c r="A17" s="57" t="s">
        <v>50</v>
      </c>
      <c r="B17" s="58" t="s">
        <v>51</v>
      </c>
      <c r="C17" s="35">
        <v>0</v>
      </c>
      <c r="D17" s="35">
        <v>9.1280731743529232E-4</v>
      </c>
      <c r="E17" s="35">
        <v>0.95320480512954298</v>
      </c>
      <c r="F17" s="35">
        <v>4.5983892883893457E-2</v>
      </c>
      <c r="G17" s="35">
        <v>0</v>
      </c>
      <c r="H17" s="35">
        <v>-1.0150533087177556E-4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35">
        <v>0</v>
      </c>
      <c r="AD17" s="35">
        <v>0</v>
      </c>
      <c r="AE17" s="35">
        <v>0</v>
      </c>
    </row>
    <row r="18" spans="1:31" ht="27.75" customHeight="1">
      <c r="A18" s="57" t="s">
        <v>52</v>
      </c>
      <c r="B18" s="58" t="s">
        <v>53</v>
      </c>
      <c r="C18" s="35">
        <v>0.11789448320661772</v>
      </c>
      <c r="D18" s="35">
        <v>0</v>
      </c>
      <c r="E18" s="35">
        <v>3.7264996955428745E-2</v>
      </c>
      <c r="F18" s="35">
        <v>2.6876664923018725E-3</v>
      </c>
      <c r="G18" s="35">
        <v>0</v>
      </c>
      <c r="H18" s="35">
        <v>0</v>
      </c>
      <c r="I18" s="35">
        <v>0.45872147941272445</v>
      </c>
      <c r="J18" s="35">
        <v>8.343106373702823E-2</v>
      </c>
      <c r="K18" s="35">
        <v>0.29722046137939762</v>
      </c>
      <c r="L18" s="35">
        <v>0</v>
      </c>
      <c r="M18" s="35">
        <v>8.6747165583477242E-4</v>
      </c>
      <c r="N18" s="35">
        <v>0</v>
      </c>
      <c r="O18" s="35">
        <v>1.9123771606666161E-3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0</v>
      </c>
      <c r="AD18" s="35">
        <v>0</v>
      </c>
      <c r="AE18" s="35">
        <v>0</v>
      </c>
    </row>
    <row r="19" spans="1:31" ht="16.5" customHeight="1">
      <c r="A19" s="57" t="s">
        <v>54</v>
      </c>
      <c r="B19" s="58" t="s">
        <v>55</v>
      </c>
      <c r="C19" s="35">
        <v>0</v>
      </c>
      <c r="D19" s="35">
        <v>0</v>
      </c>
      <c r="E19" s="35">
        <v>0.13447685346406751</v>
      </c>
      <c r="F19" s="35">
        <v>0</v>
      </c>
      <c r="G19" s="35">
        <v>0.13896154935874108</v>
      </c>
      <c r="H19" s="35">
        <v>0.38586186000248374</v>
      </c>
      <c r="I19" s="35">
        <v>2.7773830008762754E-2</v>
      </c>
      <c r="J19" s="35">
        <v>0</v>
      </c>
      <c r="K19" s="35">
        <v>0</v>
      </c>
      <c r="L19" s="35">
        <v>6.2492897505951302E-3</v>
      </c>
      <c r="M19" s="35">
        <v>0.29549890964439934</v>
      </c>
      <c r="N19" s="35">
        <v>0</v>
      </c>
      <c r="O19" s="35">
        <v>1.1177707770950337E-2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35">
        <v>0</v>
      </c>
      <c r="AD19" s="35">
        <v>0</v>
      </c>
      <c r="AE19" s="35">
        <v>0</v>
      </c>
    </row>
    <row r="20" spans="1:31" ht="27.75" customHeight="1">
      <c r="A20" s="52">
        <v>11</v>
      </c>
      <c r="B20" s="58" t="s">
        <v>56</v>
      </c>
      <c r="C20" s="35">
        <v>0</v>
      </c>
      <c r="D20" s="35">
        <v>0.33507655076142884</v>
      </c>
      <c r="E20" s="35">
        <v>0.19243726992382845</v>
      </c>
      <c r="F20" s="35">
        <v>0</v>
      </c>
      <c r="G20" s="35">
        <v>7.0791019749428988E-2</v>
      </c>
      <c r="H20" s="35">
        <v>8.122475994646039E-2</v>
      </c>
      <c r="I20" s="35">
        <v>0.31842962539430858</v>
      </c>
      <c r="J20" s="35">
        <v>0</v>
      </c>
      <c r="K20" s="35">
        <v>0</v>
      </c>
      <c r="L20" s="35">
        <v>0</v>
      </c>
      <c r="M20" s="35">
        <v>2.0407742245446385E-3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35">
        <v>0</v>
      </c>
      <c r="AD20" s="35">
        <v>0</v>
      </c>
      <c r="AE20" s="35">
        <v>0</v>
      </c>
    </row>
    <row r="21" spans="1:31" ht="27.75" customHeight="1">
      <c r="A21" s="52">
        <v>12</v>
      </c>
      <c r="B21" s="58" t="s">
        <v>57</v>
      </c>
      <c r="C21" s="35">
        <v>4.8345585930754829E-3</v>
      </c>
      <c r="D21" s="35">
        <v>0.13576936645953813</v>
      </c>
      <c r="E21" s="35">
        <v>3.6827765926705301E-2</v>
      </c>
      <c r="F21" s="35">
        <v>1.5845299954146949E-2</v>
      </c>
      <c r="G21" s="35">
        <v>0.80044345173500187</v>
      </c>
      <c r="H21" s="35">
        <v>0</v>
      </c>
      <c r="I21" s="35">
        <v>3.5113511644443911E-3</v>
      </c>
      <c r="J21" s="35">
        <v>0</v>
      </c>
      <c r="K21" s="35">
        <v>0</v>
      </c>
      <c r="L21" s="35">
        <v>0</v>
      </c>
      <c r="M21" s="35">
        <v>2.7682061670877417E-3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35">
        <v>0</v>
      </c>
      <c r="AD21" s="35">
        <v>0</v>
      </c>
      <c r="AE21" s="35">
        <v>0</v>
      </c>
    </row>
    <row r="22" spans="1:31" ht="16.5" customHeight="1">
      <c r="A22" s="52">
        <v>13</v>
      </c>
      <c r="B22" s="58" t="s">
        <v>58</v>
      </c>
      <c r="C22" s="35">
        <v>4.0096656333923161E-2</v>
      </c>
      <c r="D22" s="35">
        <v>0.27084538618503046</v>
      </c>
      <c r="E22" s="35">
        <v>6.5003297953461964E-2</v>
      </c>
      <c r="F22" s="35">
        <v>0.10267715186435823</v>
      </c>
      <c r="G22" s="35">
        <v>0.14788833288419412</v>
      </c>
      <c r="H22" s="35">
        <v>6.5841555523349304E-2</v>
      </c>
      <c r="I22" s="35">
        <v>1.0305582263367445E-2</v>
      </c>
      <c r="J22" s="35">
        <v>0.10294824736034407</v>
      </c>
      <c r="K22" s="35">
        <v>8.0604348347569313E-2</v>
      </c>
      <c r="L22" s="35">
        <v>4.9226118620222838E-3</v>
      </c>
      <c r="M22" s="35">
        <v>6.1754731780468468E-2</v>
      </c>
      <c r="N22" s="35">
        <v>4.6319220604526283E-3</v>
      </c>
      <c r="O22" s="35">
        <v>5.4391353577807047E-3</v>
      </c>
      <c r="P22" s="35">
        <v>5.8204414891051643E-3</v>
      </c>
      <c r="Q22" s="35">
        <v>0</v>
      </c>
      <c r="R22" s="35">
        <v>0</v>
      </c>
      <c r="S22" s="35">
        <v>8.6563475606988942E-4</v>
      </c>
      <c r="T22" s="35">
        <v>0</v>
      </c>
      <c r="U22" s="35">
        <v>1.6344542023793863E-3</v>
      </c>
      <c r="V22" s="35">
        <v>2.8688689538687202E-2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3.1820237436301615E-5</v>
      </c>
      <c r="AD22" s="35">
        <v>0</v>
      </c>
      <c r="AE22" s="35">
        <v>0</v>
      </c>
    </row>
    <row r="23" spans="1:31" ht="16.5" customHeight="1">
      <c r="A23" s="52">
        <v>14</v>
      </c>
      <c r="B23" s="58" t="s">
        <v>59</v>
      </c>
      <c r="C23" s="35">
        <v>0</v>
      </c>
      <c r="D23" s="35">
        <v>0</v>
      </c>
      <c r="E23" s="35">
        <v>5.9127446078290902E-2</v>
      </c>
      <c r="F23" s="35">
        <v>2.9578874548195993E-3</v>
      </c>
      <c r="G23" s="35">
        <v>0</v>
      </c>
      <c r="H23" s="35">
        <v>0</v>
      </c>
      <c r="I23" s="35">
        <v>0</v>
      </c>
      <c r="J23" s="35">
        <v>1.5524399959502923E-2</v>
      </c>
      <c r="K23" s="35">
        <v>0</v>
      </c>
      <c r="L23" s="35">
        <v>0</v>
      </c>
      <c r="M23" s="35">
        <v>0</v>
      </c>
      <c r="N23" s="35">
        <v>0</v>
      </c>
      <c r="O23" s="35">
        <v>6.8942774584706797E-4</v>
      </c>
      <c r="P23" s="35">
        <v>0</v>
      </c>
      <c r="Q23" s="35">
        <v>0</v>
      </c>
      <c r="R23" s="35">
        <v>0</v>
      </c>
      <c r="S23" s="35">
        <v>0</v>
      </c>
      <c r="T23" s="35">
        <v>0.92170083876153941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35">
        <v>0</v>
      </c>
      <c r="AD23" s="35">
        <v>0</v>
      </c>
      <c r="AE23" s="35">
        <v>0</v>
      </c>
    </row>
    <row r="24" spans="1:31" ht="16.5" customHeight="1">
      <c r="A24" s="52">
        <v>15</v>
      </c>
      <c r="B24" s="58" t="s">
        <v>60</v>
      </c>
      <c r="C24" s="35">
        <v>0</v>
      </c>
      <c r="D24" s="35">
        <v>0</v>
      </c>
      <c r="E24" s="35">
        <v>9.8913335140855818E-4</v>
      </c>
      <c r="F24" s="35">
        <v>0</v>
      </c>
      <c r="G24" s="35">
        <v>0.12101591221789919</v>
      </c>
      <c r="H24" s="35">
        <v>0</v>
      </c>
      <c r="I24" s="35">
        <v>0</v>
      </c>
      <c r="J24" s="35">
        <v>0.46062878119139417</v>
      </c>
      <c r="K24" s="35">
        <v>0</v>
      </c>
      <c r="L24" s="35">
        <v>8.3884344111301084E-5</v>
      </c>
      <c r="M24" s="35">
        <v>0</v>
      </c>
      <c r="N24" s="35">
        <v>0</v>
      </c>
      <c r="O24" s="35">
        <v>7.3491589561299484E-3</v>
      </c>
      <c r="P24" s="35">
        <v>0</v>
      </c>
      <c r="Q24" s="35">
        <v>0</v>
      </c>
      <c r="R24" s="35">
        <v>0</v>
      </c>
      <c r="S24" s="35">
        <v>0.40993312993905678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35">
        <v>0</v>
      </c>
      <c r="AD24" s="35">
        <v>0</v>
      </c>
      <c r="AE24" s="35">
        <v>0</v>
      </c>
    </row>
    <row r="25" spans="1:31" ht="16.5" customHeight="1">
      <c r="A25" s="52">
        <v>16</v>
      </c>
      <c r="B25" s="58" t="s">
        <v>61</v>
      </c>
      <c r="C25" s="35">
        <v>1.2261625892384982E-4</v>
      </c>
      <c r="D25" s="35">
        <v>1.5198868980597158E-2</v>
      </c>
      <c r="E25" s="35">
        <v>4.973274203123422E-2</v>
      </c>
      <c r="F25" s="35">
        <v>4.0038379381074497E-2</v>
      </c>
      <c r="G25" s="35">
        <v>0.19878020898772375</v>
      </c>
      <c r="H25" s="35">
        <v>4.5674979517219216E-2</v>
      </c>
      <c r="I25" s="35">
        <v>1.9644006508860135E-4</v>
      </c>
      <c r="J25" s="35">
        <v>7.4870635126736626E-3</v>
      </c>
      <c r="K25" s="35">
        <v>8.5541246822796735E-2</v>
      </c>
      <c r="L25" s="35">
        <v>0</v>
      </c>
      <c r="M25" s="35">
        <v>0.22924007182024167</v>
      </c>
      <c r="N25" s="35">
        <v>1.2713405918308601E-3</v>
      </c>
      <c r="O25" s="35">
        <v>2.0032746240705173E-3</v>
      </c>
      <c r="P25" s="35">
        <v>0.12814025891174186</v>
      </c>
      <c r="Q25" s="35">
        <v>9.0880483634709134E-4</v>
      </c>
      <c r="R25" s="35">
        <v>0</v>
      </c>
      <c r="S25" s="35">
        <v>0</v>
      </c>
      <c r="T25" s="35">
        <v>0</v>
      </c>
      <c r="U25" s="35">
        <v>0.19566370365843641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35">
        <v>0</v>
      </c>
      <c r="AD25" s="35">
        <v>0</v>
      </c>
      <c r="AE25" s="35">
        <v>0</v>
      </c>
    </row>
    <row r="26" spans="1:31" ht="16.5" customHeight="1">
      <c r="A26" s="52">
        <v>17</v>
      </c>
      <c r="B26" s="29" t="s">
        <v>62</v>
      </c>
      <c r="C26" s="35">
        <v>0</v>
      </c>
      <c r="D26" s="35">
        <v>0</v>
      </c>
      <c r="E26" s="35">
        <v>0</v>
      </c>
      <c r="F26" s="35">
        <v>0</v>
      </c>
      <c r="G26" s="35">
        <v>1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35">
        <v>0</v>
      </c>
      <c r="AD26" s="35">
        <v>0</v>
      </c>
      <c r="AE26" s="35">
        <v>0</v>
      </c>
    </row>
    <row r="27" spans="1:31" ht="16.5" customHeight="1">
      <c r="A27" s="52">
        <v>18</v>
      </c>
      <c r="B27" s="30" t="s">
        <v>63</v>
      </c>
      <c r="C27" s="35">
        <v>5.220161735612542E-2</v>
      </c>
      <c r="D27" s="35">
        <v>7.5344649625395443E-2</v>
      </c>
      <c r="E27" s="35">
        <v>0.22123656789320673</v>
      </c>
      <c r="F27" s="35">
        <v>0.13428326292535259</v>
      </c>
      <c r="G27" s="35">
        <v>0.14711081254951511</v>
      </c>
      <c r="H27" s="35">
        <v>0.14623654608915182</v>
      </c>
      <c r="I27" s="35">
        <v>3.1538105225423808E-2</v>
      </c>
      <c r="J27" s="35">
        <v>0.11375681534122417</v>
      </c>
      <c r="K27" s="35">
        <v>1.0222221465384873E-2</v>
      </c>
      <c r="L27" s="35">
        <v>1.1303393646701554E-3</v>
      </c>
      <c r="M27" s="35">
        <v>3.2020806294484031E-3</v>
      </c>
      <c r="N27" s="35">
        <v>0</v>
      </c>
      <c r="O27" s="35">
        <v>3.4722184105392523E-3</v>
      </c>
      <c r="P27" s="35">
        <v>4.171224085872715E-2</v>
      </c>
      <c r="Q27" s="35">
        <v>1.8328686741797925E-2</v>
      </c>
      <c r="R27" s="35">
        <v>0</v>
      </c>
      <c r="S27" s="35">
        <v>8.9335848422658162E-5</v>
      </c>
      <c r="T27" s="35">
        <v>0</v>
      </c>
      <c r="U27" s="35">
        <v>0</v>
      </c>
      <c r="V27" s="35">
        <v>1.3449967561438733E-4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35">
        <v>0</v>
      </c>
      <c r="AD27" s="35">
        <v>0</v>
      </c>
      <c r="AE27" s="35">
        <v>0</v>
      </c>
    </row>
    <row r="28" spans="1:31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</row>
    <row r="29" spans="1:31" ht="15.75">
      <c r="A29" s="71" t="s">
        <v>68</v>
      </c>
      <c r="B29" s="40"/>
      <c r="C29" s="72"/>
      <c r="D29" s="72"/>
      <c r="E29" s="72"/>
      <c r="F29" s="72"/>
      <c r="G29" s="72"/>
      <c r="H29" s="40"/>
      <c r="I29" s="72"/>
      <c r="J29" s="72"/>
      <c r="K29" s="72"/>
      <c r="L29" s="72"/>
      <c r="M29" s="72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</sheetData>
  <printOptions horizontalCentered="1"/>
  <pageMargins left="0" right="0" top="0.47244094488188981" bottom="0" header="0" footer="0"/>
  <pageSetup paperSize="9" scale="2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30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RowHeight="12.75"/>
  <cols>
    <col min="1" max="1" width="5.42578125" style="2" customWidth="1"/>
    <col min="2" max="2" width="49.7109375" style="2" customWidth="1"/>
    <col min="3" max="5" width="12.7109375" style="2" customWidth="1"/>
    <col min="6" max="6" width="13.85546875" style="2" customWidth="1"/>
    <col min="7" max="11" width="12.7109375" style="2" customWidth="1"/>
    <col min="12" max="12" width="14.5703125" style="2" customWidth="1"/>
    <col min="13" max="13" width="15.28515625" style="2" customWidth="1"/>
    <col min="14" max="14" width="12.7109375" style="2" customWidth="1"/>
    <col min="15" max="15" width="14" style="2" customWidth="1"/>
    <col min="16" max="16" width="14.7109375" style="2" customWidth="1"/>
    <col min="17" max="17" width="15.7109375" style="2" customWidth="1"/>
    <col min="18" max="18" width="12.7109375" style="2" customWidth="1"/>
    <col min="19" max="19" width="14.28515625" style="2" customWidth="1"/>
    <col min="20" max="22" width="12.7109375" style="2" customWidth="1"/>
    <col min="23" max="23" width="13.7109375" style="2" customWidth="1"/>
    <col min="24" max="24" width="12.7109375" style="2" customWidth="1"/>
    <col min="25" max="25" width="14" style="2" customWidth="1"/>
    <col min="26" max="26" width="15.42578125" style="2" customWidth="1"/>
    <col min="27" max="27" width="14.42578125" style="2" customWidth="1"/>
    <col min="28" max="29" width="12.7109375" style="2" customWidth="1"/>
    <col min="30" max="30" width="14.42578125" style="2" customWidth="1"/>
    <col min="31" max="31" width="13.7109375" style="2" customWidth="1"/>
    <col min="32" max="16384" width="9.140625" style="2"/>
  </cols>
  <sheetData>
    <row r="1" spans="1:31" ht="23.25" customHeight="1"/>
    <row r="2" spans="1:31" s="10" customFormat="1" ht="22.5" customHeight="1">
      <c r="A2" s="126" t="s">
        <v>91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s="10" customFormat="1" ht="23.25" customHeight="1">
      <c r="B3" s="28"/>
      <c r="C3" s="28"/>
      <c r="D3" s="28"/>
      <c r="G3" s="28"/>
      <c r="H3" s="28"/>
      <c r="J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X3" s="28"/>
      <c r="Y3" s="28"/>
      <c r="Z3" s="28"/>
      <c r="AA3" s="28"/>
      <c r="AB3" s="28"/>
      <c r="AC3" s="28"/>
      <c r="AD3" s="28"/>
    </row>
    <row r="4" spans="1:31" s="127" customFormat="1" ht="81" customHeight="1">
      <c r="A4" s="121" t="s">
        <v>2</v>
      </c>
      <c r="B4" s="121" t="s">
        <v>3</v>
      </c>
      <c r="C4" s="122" t="s">
        <v>4</v>
      </c>
      <c r="D4" s="122" t="s">
        <v>5</v>
      </c>
      <c r="E4" s="122" t="s">
        <v>6</v>
      </c>
      <c r="F4" s="122" t="s">
        <v>81</v>
      </c>
      <c r="G4" s="122" t="s">
        <v>8</v>
      </c>
      <c r="H4" s="122" t="s">
        <v>9</v>
      </c>
      <c r="I4" s="122" t="s">
        <v>10</v>
      </c>
      <c r="J4" s="122" t="s">
        <v>82</v>
      </c>
      <c r="K4" s="122" t="s">
        <v>12</v>
      </c>
      <c r="L4" s="122" t="s">
        <v>83</v>
      </c>
      <c r="M4" s="122" t="s">
        <v>14</v>
      </c>
      <c r="N4" s="122" t="s">
        <v>15</v>
      </c>
      <c r="O4" s="124" t="s">
        <v>84</v>
      </c>
      <c r="P4" s="122" t="s">
        <v>17</v>
      </c>
      <c r="Q4" s="122" t="s">
        <v>85</v>
      </c>
      <c r="R4" s="122" t="s">
        <v>19</v>
      </c>
      <c r="S4" s="122" t="s">
        <v>86</v>
      </c>
      <c r="T4" s="122" t="s">
        <v>21</v>
      </c>
      <c r="U4" s="122" t="s">
        <v>22</v>
      </c>
      <c r="V4" s="122" t="s">
        <v>23</v>
      </c>
      <c r="W4" s="122" t="s">
        <v>24</v>
      </c>
      <c r="X4" s="122" t="s">
        <v>25</v>
      </c>
      <c r="Y4" s="123" t="s">
        <v>87</v>
      </c>
      <c r="Z4" s="122" t="s">
        <v>27</v>
      </c>
      <c r="AA4" s="122" t="s">
        <v>28</v>
      </c>
      <c r="AB4" s="122" t="s">
        <v>29</v>
      </c>
      <c r="AC4" s="122" t="s">
        <v>88</v>
      </c>
      <c r="AD4" s="122" t="s">
        <v>89</v>
      </c>
      <c r="AE4" s="124" t="s">
        <v>90</v>
      </c>
    </row>
    <row r="5" spans="1:31" ht="17.25" customHeight="1">
      <c r="A5" s="52">
        <v>1</v>
      </c>
      <c r="B5" s="58" t="s">
        <v>36</v>
      </c>
      <c r="C5" s="35">
        <v>7.1626559151398931E-3</v>
      </c>
      <c r="D5" s="35">
        <v>1.7149651823457755E-2</v>
      </c>
      <c r="E5" s="35">
        <v>2.0284986030178049E-2</v>
      </c>
      <c r="F5" s="35">
        <v>2.596194842430494E-2</v>
      </c>
      <c r="G5" s="35">
        <v>1.4806661175467025E-2</v>
      </c>
      <c r="H5" s="35">
        <v>5.9110449645681247E-2</v>
      </c>
      <c r="I5" s="35">
        <v>2.8870004329005928E-3</v>
      </c>
      <c r="J5" s="35">
        <v>2.125009729455507E-2</v>
      </c>
      <c r="K5" s="35">
        <v>2.0000271912197245E-2</v>
      </c>
      <c r="L5" s="35">
        <v>7.1924411540098831E-4</v>
      </c>
      <c r="M5" s="35">
        <v>3.8648819815919329E-3</v>
      </c>
      <c r="N5" s="35">
        <v>5.9146982403197991E-3</v>
      </c>
      <c r="O5" s="35">
        <v>2.3432654808462607E-2</v>
      </c>
      <c r="P5" s="35">
        <v>7.185783336520836E-2</v>
      </c>
      <c r="Q5" s="35">
        <v>2.053886988824E-2</v>
      </c>
      <c r="R5" s="35">
        <v>0</v>
      </c>
      <c r="S5" s="35">
        <v>1.3771028533136012E-2</v>
      </c>
      <c r="T5" s="35">
        <v>0</v>
      </c>
      <c r="U5" s="35">
        <v>0</v>
      </c>
      <c r="V5" s="35">
        <v>2.6040647174534084E-4</v>
      </c>
      <c r="W5" s="35">
        <v>0.19638587078061653</v>
      </c>
      <c r="X5" s="35">
        <v>1.8719893188581947E-3</v>
      </c>
      <c r="Y5" s="35">
        <v>9.9889148983824325E-3</v>
      </c>
      <c r="Z5" s="35">
        <v>0.59124446687667875</v>
      </c>
      <c r="AA5" s="35">
        <f>Premiums!AY6/Premiums!$AY$29</f>
        <v>6.5268336735173391E-2</v>
      </c>
      <c r="AB5" s="35">
        <v>0</v>
      </c>
      <c r="AC5" s="35">
        <v>1.5405623728262331E-3</v>
      </c>
      <c r="AD5" s="35">
        <v>0</v>
      </c>
      <c r="AE5" s="35">
        <v>0</v>
      </c>
    </row>
    <row r="6" spans="1:31" ht="37.5" customHeight="1">
      <c r="A6" s="57" t="s">
        <v>37</v>
      </c>
      <c r="B6" s="58" t="s">
        <v>38</v>
      </c>
      <c r="C6" s="35">
        <v>3.9067623158691922E-3</v>
      </c>
      <c r="D6" s="35">
        <v>2.7572312881294536E-3</v>
      </c>
      <c r="E6" s="35">
        <v>1.4555546828806285E-3</v>
      </c>
      <c r="F6" s="35">
        <v>1.9878412730440493E-3</v>
      </c>
      <c r="G6" s="35">
        <v>3.441214095337316E-4</v>
      </c>
      <c r="H6" s="35">
        <v>9.9037299980163987E-3</v>
      </c>
      <c r="I6" s="35">
        <v>4.5719730842481022E-4</v>
      </c>
      <c r="J6" s="35">
        <v>2.1716944900284567E-3</v>
      </c>
      <c r="K6" s="35">
        <v>4.1515252840820483E-3</v>
      </c>
      <c r="L6" s="35">
        <v>0</v>
      </c>
      <c r="M6" s="35">
        <v>7.601661594975411E-4</v>
      </c>
      <c r="N6" s="35">
        <v>0</v>
      </c>
      <c r="O6" s="35">
        <v>1.3590953957702356E-3</v>
      </c>
      <c r="P6" s="35">
        <v>0</v>
      </c>
      <c r="Q6" s="35">
        <v>0</v>
      </c>
      <c r="R6" s="35">
        <v>0</v>
      </c>
      <c r="S6" s="35">
        <v>0</v>
      </c>
      <c r="T6" s="35">
        <v>0</v>
      </c>
      <c r="U6" s="35">
        <v>0</v>
      </c>
      <c r="V6" s="35">
        <v>0</v>
      </c>
      <c r="W6" s="35">
        <v>0</v>
      </c>
      <c r="X6" s="35">
        <v>0</v>
      </c>
      <c r="Y6" s="35">
        <v>0</v>
      </c>
      <c r="Z6" s="35">
        <v>0</v>
      </c>
      <c r="AA6" s="35">
        <f>Premiums!AY7/Premiums!$AY$29</f>
        <v>0</v>
      </c>
      <c r="AB6" s="35">
        <v>0</v>
      </c>
      <c r="AC6" s="35">
        <v>0</v>
      </c>
      <c r="AD6" s="35">
        <v>0</v>
      </c>
      <c r="AE6" s="35">
        <v>0</v>
      </c>
    </row>
    <row r="7" spans="1:31" ht="17.25" customHeight="1">
      <c r="A7" s="52">
        <v>2</v>
      </c>
      <c r="B7" s="58" t="s">
        <v>39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6.0080393153914682E-2</v>
      </c>
      <c r="I7" s="35">
        <v>0</v>
      </c>
      <c r="J7" s="35">
        <v>2.7620979118434533E-2</v>
      </c>
      <c r="K7" s="35">
        <v>3.1859571934101604E-3</v>
      </c>
      <c r="L7" s="35">
        <v>1.0556643111990017E-2</v>
      </c>
      <c r="M7" s="35">
        <v>0</v>
      </c>
      <c r="N7" s="35">
        <v>0</v>
      </c>
      <c r="O7" s="35">
        <v>1.3748416396927119E-5</v>
      </c>
      <c r="P7" s="35">
        <v>0</v>
      </c>
      <c r="Q7" s="35">
        <v>0.8614311723863991</v>
      </c>
      <c r="R7" s="35">
        <v>1</v>
      </c>
      <c r="S7" s="35">
        <v>4.9435210340167478E-2</v>
      </c>
      <c r="T7" s="35">
        <v>0</v>
      </c>
      <c r="U7" s="35">
        <v>0</v>
      </c>
      <c r="V7" s="35">
        <v>0</v>
      </c>
      <c r="W7" s="35">
        <v>0.80361412921938347</v>
      </c>
      <c r="X7" s="35">
        <v>0.99812801068114176</v>
      </c>
      <c r="Y7" s="35">
        <v>0.98817274450471271</v>
      </c>
      <c r="Z7" s="35">
        <v>0.40875553312332119</v>
      </c>
      <c r="AA7" s="35">
        <f>Premiums!AY8/Premiums!$AY$29</f>
        <v>0.72676379788370815</v>
      </c>
      <c r="AB7" s="35">
        <v>1</v>
      </c>
      <c r="AC7" s="35">
        <v>0.84511047134840733</v>
      </c>
      <c r="AD7" s="35">
        <v>1</v>
      </c>
      <c r="AE7" s="35">
        <v>0</v>
      </c>
    </row>
    <row r="8" spans="1:31" ht="27.75" customHeight="1">
      <c r="A8" s="52">
        <v>3</v>
      </c>
      <c r="B8" s="58" t="s">
        <v>40</v>
      </c>
      <c r="C8" s="35">
        <v>0.21755966583040476</v>
      </c>
      <c r="D8" s="35">
        <v>0.41247015226798134</v>
      </c>
      <c r="E8" s="35">
        <v>0.60130832754015062</v>
      </c>
      <c r="F8" s="35">
        <v>0.47399573656401789</v>
      </c>
      <c r="G8" s="35">
        <v>0.4747136511718722</v>
      </c>
      <c r="H8" s="35">
        <v>0.27896166963724361</v>
      </c>
      <c r="I8" s="35">
        <v>0.15067674517186291</v>
      </c>
      <c r="J8" s="35">
        <v>0.20311099411606084</v>
      </c>
      <c r="K8" s="35">
        <v>0.11019121709287667</v>
      </c>
      <c r="L8" s="35">
        <v>1.8539762042483657E-2</v>
      </c>
      <c r="M8" s="35">
        <v>0.37324975753964984</v>
      </c>
      <c r="N8" s="35">
        <v>8.9874508066308291E-3</v>
      </c>
      <c r="O8" s="35">
        <v>0.55065647265214035</v>
      </c>
      <c r="P8" s="35">
        <v>0.13695705927217663</v>
      </c>
      <c r="Q8" s="35">
        <v>0</v>
      </c>
      <c r="R8" s="35">
        <v>0</v>
      </c>
      <c r="S8" s="35">
        <v>2.0810867310465105E-2</v>
      </c>
      <c r="T8" s="35">
        <v>0</v>
      </c>
      <c r="U8" s="35">
        <v>0</v>
      </c>
      <c r="V8" s="35">
        <v>4.4576017496178997E-4</v>
      </c>
      <c r="W8" s="35">
        <v>0</v>
      </c>
      <c r="X8" s="35">
        <v>0</v>
      </c>
      <c r="Y8" s="35">
        <v>0</v>
      </c>
      <c r="Z8" s="35">
        <v>0</v>
      </c>
      <c r="AA8" s="35">
        <f>Premiums!AY9/Premiums!$AY$29</f>
        <v>0</v>
      </c>
      <c r="AB8" s="35">
        <v>0</v>
      </c>
      <c r="AC8" s="35">
        <v>0</v>
      </c>
      <c r="AD8" s="35">
        <v>0</v>
      </c>
      <c r="AE8" s="35">
        <v>0</v>
      </c>
    </row>
    <row r="9" spans="1:31" ht="16.5" customHeight="1">
      <c r="A9" s="52">
        <v>4</v>
      </c>
      <c r="B9" s="58" t="s">
        <v>41</v>
      </c>
      <c r="C9" s="35">
        <v>0</v>
      </c>
      <c r="D9" s="35">
        <v>2.0737269857680728E-2</v>
      </c>
      <c r="E9" s="35">
        <v>0</v>
      </c>
      <c r="F9" s="35">
        <v>1.0994349901882645E-3</v>
      </c>
      <c r="G9" s="35">
        <v>2.7631632005834455E-4</v>
      </c>
      <c r="H9" s="35">
        <v>2.2114475133540673E-2</v>
      </c>
      <c r="I9" s="35">
        <v>0</v>
      </c>
      <c r="J9" s="35">
        <v>0</v>
      </c>
      <c r="K9" s="35">
        <v>6.3984726800514111E-4</v>
      </c>
      <c r="L9" s="35">
        <v>0</v>
      </c>
      <c r="M9" s="35">
        <v>0</v>
      </c>
      <c r="N9" s="35">
        <v>0</v>
      </c>
      <c r="O9" s="35">
        <v>0</v>
      </c>
      <c r="P9" s="35">
        <v>0</v>
      </c>
      <c r="Q9" s="35">
        <v>0</v>
      </c>
      <c r="R9" s="35">
        <v>0</v>
      </c>
      <c r="S9" s="35">
        <v>0</v>
      </c>
      <c r="T9" s="35">
        <v>0</v>
      </c>
      <c r="U9" s="35">
        <v>0</v>
      </c>
      <c r="V9" s="35">
        <v>0</v>
      </c>
      <c r="W9" s="35">
        <v>0</v>
      </c>
      <c r="X9" s="35">
        <v>0</v>
      </c>
      <c r="Y9" s="35">
        <v>0</v>
      </c>
      <c r="Z9" s="35">
        <v>0</v>
      </c>
      <c r="AA9" s="35">
        <f>Premiums!AY10/Premiums!$AY$29</f>
        <v>0</v>
      </c>
      <c r="AB9" s="35">
        <v>0</v>
      </c>
      <c r="AC9" s="35">
        <v>0</v>
      </c>
      <c r="AD9" s="35">
        <v>0</v>
      </c>
      <c r="AE9" s="35">
        <v>0</v>
      </c>
    </row>
    <row r="10" spans="1:31" ht="16.5" customHeight="1">
      <c r="A10" s="52">
        <v>5</v>
      </c>
      <c r="B10" s="58" t="s">
        <v>42</v>
      </c>
      <c r="C10" s="35">
        <v>0</v>
      </c>
      <c r="D10" s="35">
        <v>1.1097425919648346E-2</v>
      </c>
      <c r="E10" s="35">
        <v>1.5475095902152194E-2</v>
      </c>
      <c r="F10" s="35">
        <v>0</v>
      </c>
      <c r="G10" s="35">
        <v>0</v>
      </c>
      <c r="H10" s="35">
        <v>4.9835567650752645E-3</v>
      </c>
      <c r="I10" s="35">
        <v>2.9530887348843838E-3</v>
      </c>
      <c r="J10" s="35">
        <v>7.4847488195697593E-4</v>
      </c>
      <c r="K10" s="35">
        <v>0</v>
      </c>
      <c r="L10" s="35">
        <v>0</v>
      </c>
      <c r="M10" s="35">
        <v>1.2758417064755444E-4</v>
      </c>
      <c r="N10" s="35">
        <v>0</v>
      </c>
      <c r="O10" s="35">
        <v>5.8667049488737274E-3</v>
      </c>
      <c r="P10" s="35">
        <v>0</v>
      </c>
      <c r="Q10" s="35">
        <v>0</v>
      </c>
      <c r="R10" s="35">
        <v>0</v>
      </c>
      <c r="S10" s="35">
        <v>0</v>
      </c>
      <c r="T10" s="35">
        <v>0</v>
      </c>
      <c r="U10" s="35">
        <v>0</v>
      </c>
      <c r="V10" s="35">
        <v>0</v>
      </c>
      <c r="W10" s="35">
        <v>0</v>
      </c>
      <c r="X10" s="35">
        <v>0</v>
      </c>
      <c r="Y10" s="35">
        <v>0</v>
      </c>
      <c r="Z10" s="35">
        <v>0</v>
      </c>
      <c r="AA10" s="35">
        <f>Premiums!AY11/Premiums!$AY$29</f>
        <v>0</v>
      </c>
      <c r="AB10" s="35">
        <v>0</v>
      </c>
      <c r="AC10" s="35">
        <v>0</v>
      </c>
      <c r="AD10" s="35">
        <v>0</v>
      </c>
      <c r="AE10" s="35">
        <v>0</v>
      </c>
    </row>
    <row r="11" spans="1:31" ht="16.5" customHeight="1">
      <c r="A11" s="52">
        <v>6</v>
      </c>
      <c r="B11" s="58" t="s">
        <v>43</v>
      </c>
      <c r="C11" s="35">
        <v>2.7337069271577986E-4</v>
      </c>
      <c r="D11" s="35">
        <v>3.3988789905220096E-3</v>
      </c>
      <c r="E11" s="35">
        <v>7.0254845497338568E-3</v>
      </c>
      <c r="F11" s="35">
        <v>2.7151819773103582E-3</v>
      </c>
      <c r="G11" s="35">
        <v>1.0180721607260459E-2</v>
      </c>
      <c r="H11" s="35">
        <v>1.6655441179637976E-4</v>
      </c>
      <c r="I11" s="35">
        <v>7.3218657659421322E-5</v>
      </c>
      <c r="J11" s="35">
        <v>9.2181729084012056E-4</v>
      </c>
      <c r="K11" s="35">
        <v>0</v>
      </c>
      <c r="L11" s="35">
        <v>0</v>
      </c>
      <c r="M11" s="35">
        <v>6.444671179424553E-4</v>
      </c>
      <c r="N11" s="35">
        <v>0</v>
      </c>
      <c r="O11" s="35">
        <v>5.7142966893910796E-3</v>
      </c>
      <c r="P11" s="35">
        <v>0</v>
      </c>
      <c r="Q11" s="35">
        <v>1.6507963567374855E-4</v>
      </c>
      <c r="R11" s="35">
        <v>0</v>
      </c>
      <c r="S11" s="35">
        <v>0</v>
      </c>
      <c r="T11" s="35">
        <v>0</v>
      </c>
      <c r="U11" s="35">
        <v>0</v>
      </c>
      <c r="V11" s="35">
        <v>0</v>
      </c>
      <c r="W11" s="35">
        <v>0</v>
      </c>
      <c r="X11" s="35">
        <v>0</v>
      </c>
      <c r="Y11" s="35">
        <v>0</v>
      </c>
      <c r="Z11" s="35">
        <v>0</v>
      </c>
      <c r="AA11" s="35">
        <f>Premiums!AY12/Premiums!$AY$29</f>
        <v>0</v>
      </c>
      <c r="AB11" s="35">
        <v>0</v>
      </c>
      <c r="AC11" s="35">
        <v>0</v>
      </c>
      <c r="AD11" s="35">
        <v>0</v>
      </c>
      <c r="AE11" s="35">
        <v>0</v>
      </c>
    </row>
    <row r="12" spans="1:31" ht="16.5" customHeight="1">
      <c r="A12" s="52">
        <v>7</v>
      </c>
      <c r="B12" s="58" t="s">
        <v>44</v>
      </c>
      <c r="C12" s="35">
        <v>2.7979584270082855E-4</v>
      </c>
      <c r="D12" s="35">
        <v>3.3251699314002237E-2</v>
      </c>
      <c r="E12" s="35">
        <v>4.4103503192282926E-3</v>
      </c>
      <c r="F12" s="35">
        <v>1.7567401013062905E-2</v>
      </c>
      <c r="G12" s="35">
        <v>2.0787191969138211E-2</v>
      </c>
      <c r="H12" s="35">
        <v>1.1970846316524878E-2</v>
      </c>
      <c r="I12" s="35">
        <v>1.1231735708438698E-4</v>
      </c>
      <c r="J12" s="35">
        <v>1.4764195140111454E-2</v>
      </c>
      <c r="K12" s="35">
        <v>2.4937648783903634E-3</v>
      </c>
      <c r="L12" s="35">
        <v>1.7692851579166873E-4</v>
      </c>
      <c r="M12" s="35">
        <v>1.619134617764063E-2</v>
      </c>
      <c r="N12" s="35">
        <v>1.1158112262811669E-4</v>
      </c>
      <c r="O12" s="35">
        <v>3.3902726513786682E-3</v>
      </c>
      <c r="P12" s="35">
        <v>3.109253969772787E-3</v>
      </c>
      <c r="Q12" s="35">
        <v>1.3631800135914456E-4</v>
      </c>
      <c r="R12" s="35">
        <v>0</v>
      </c>
      <c r="S12" s="35">
        <v>2.8816940914415813E-4</v>
      </c>
      <c r="T12" s="35">
        <v>0</v>
      </c>
      <c r="U12" s="35">
        <v>0</v>
      </c>
      <c r="V12" s="35">
        <v>3.4175170101786818E-3</v>
      </c>
      <c r="W12" s="35">
        <v>0</v>
      </c>
      <c r="X12" s="35">
        <v>0</v>
      </c>
      <c r="Y12" s="35">
        <v>0</v>
      </c>
      <c r="Z12" s="35">
        <v>0</v>
      </c>
      <c r="AA12" s="35">
        <f>Premiums!AY13/Premiums!$AY$29</f>
        <v>0</v>
      </c>
      <c r="AB12" s="35">
        <v>0</v>
      </c>
      <c r="AC12" s="35">
        <v>0</v>
      </c>
      <c r="AD12" s="35">
        <v>0</v>
      </c>
      <c r="AE12" s="35">
        <v>0</v>
      </c>
    </row>
    <row r="13" spans="1:31" ht="16.5" customHeight="1">
      <c r="A13" s="52">
        <v>8</v>
      </c>
      <c r="B13" s="58" t="s">
        <v>45</v>
      </c>
      <c r="C13" s="35">
        <v>1.9181829995053554E-2</v>
      </c>
      <c r="D13" s="35">
        <v>0.20615679799666806</v>
      </c>
      <c r="E13" s="35">
        <v>6.1228087272937444E-2</v>
      </c>
      <c r="F13" s="35">
        <v>0.14373867071567539</v>
      </c>
      <c r="G13" s="35">
        <v>0.21613409378107279</v>
      </c>
      <c r="H13" s="35">
        <v>0.28403259388561336</v>
      </c>
      <c r="I13" s="35">
        <v>2.1869808530707974E-3</v>
      </c>
      <c r="J13" s="35">
        <v>0.1095187189510726</v>
      </c>
      <c r="K13" s="35">
        <v>7.290797211518002E-2</v>
      </c>
      <c r="L13" s="35">
        <v>6.7906776413768927E-3</v>
      </c>
      <c r="M13" s="35">
        <v>0.25957670637692964</v>
      </c>
      <c r="N13" s="35">
        <v>0.96978931301534088</v>
      </c>
      <c r="O13" s="35">
        <v>7.9352224899300036E-2</v>
      </c>
      <c r="P13" s="35">
        <v>0.4227091024386192</v>
      </c>
      <c r="Q13" s="35">
        <v>8.6877599218282642E-2</v>
      </c>
      <c r="R13" s="35">
        <v>0</v>
      </c>
      <c r="S13" s="35">
        <v>1.7906455397642448E-2</v>
      </c>
      <c r="T13" s="35">
        <v>0</v>
      </c>
      <c r="U13" s="35">
        <v>0.58920893710455546</v>
      </c>
      <c r="V13" s="35">
        <v>0.56227047406273534</v>
      </c>
      <c r="W13" s="35">
        <v>0</v>
      </c>
      <c r="X13" s="35">
        <v>0</v>
      </c>
      <c r="Y13" s="35">
        <v>1.8383405969048842E-3</v>
      </c>
      <c r="Z13" s="35">
        <v>0</v>
      </c>
      <c r="AA13" s="35">
        <f>Premiums!AY14/Premiums!$AY$29</f>
        <v>0.13503227832023335</v>
      </c>
      <c r="AB13" s="35">
        <v>0</v>
      </c>
      <c r="AC13" s="35">
        <v>0.11415718424050132</v>
      </c>
      <c r="AD13" s="35">
        <v>0</v>
      </c>
      <c r="AE13" s="35">
        <v>0</v>
      </c>
    </row>
    <row r="14" spans="1:31" ht="16.5" customHeight="1">
      <c r="A14" s="52">
        <v>9</v>
      </c>
      <c r="B14" s="58" t="s">
        <v>46</v>
      </c>
      <c r="C14" s="35">
        <v>8.3550174471980817E-3</v>
      </c>
      <c r="D14" s="35">
        <v>3.3937646931590709E-2</v>
      </c>
      <c r="E14" s="35">
        <v>1.0751087677468189E-2</v>
      </c>
      <c r="F14" s="35">
        <v>1.4528787779917486E-2</v>
      </c>
      <c r="G14" s="35">
        <v>5.1546987495611853E-2</v>
      </c>
      <c r="H14" s="35">
        <v>5.7752084080106335E-3</v>
      </c>
      <c r="I14" s="35">
        <v>1.0598975962224082E-2</v>
      </c>
      <c r="J14" s="35">
        <v>1.7902062387571017E-2</v>
      </c>
      <c r="K14" s="35">
        <v>9.4869157246045832E-3</v>
      </c>
      <c r="L14" s="35">
        <v>0</v>
      </c>
      <c r="M14" s="35">
        <v>6.6714559640766072E-2</v>
      </c>
      <c r="N14" s="35">
        <v>4.8273747605314032E-3</v>
      </c>
      <c r="O14" s="35">
        <v>8.5281488933070058E-3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4.5283408814068091E-3</v>
      </c>
      <c r="V14" s="35">
        <v>0.11035029328791549</v>
      </c>
      <c r="W14" s="35">
        <v>0</v>
      </c>
      <c r="X14" s="35">
        <v>0</v>
      </c>
      <c r="Y14" s="35">
        <v>0</v>
      </c>
      <c r="Z14" s="35">
        <v>0</v>
      </c>
      <c r="AA14" s="35">
        <f>Premiums!AY15/Premiums!$AY$29</f>
        <v>7.2935587060885099E-2</v>
      </c>
      <c r="AB14" s="35">
        <v>0</v>
      </c>
      <c r="AC14" s="35">
        <v>0</v>
      </c>
      <c r="AD14" s="35">
        <v>0</v>
      </c>
      <c r="AE14" s="35">
        <v>0</v>
      </c>
    </row>
    <row r="15" spans="1:31" ht="27.75" customHeight="1">
      <c r="A15" s="52">
        <v>10</v>
      </c>
      <c r="B15" s="58" t="s">
        <v>47</v>
      </c>
      <c r="C15" s="35">
        <v>0.73379311420154691</v>
      </c>
      <c r="D15" s="35">
        <v>0.18622461191690845</v>
      </c>
      <c r="E15" s="35">
        <v>0.23152866018162402</v>
      </c>
      <c r="F15" s="35">
        <v>0.27833001515408123</v>
      </c>
      <c r="G15" s="35">
        <v>0.121999343950671</v>
      </c>
      <c r="H15" s="35">
        <v>0.22766410130099549</v>
      </c>
      <c r="I15" s="35">
        <v>0.81005057184299112</v>
      </c>
      <c r="J15" s="35">
        <v>0.47221758959123861</v>
      </c>
      <c r="K15" s="35">
        <v>0.72656655148569627</v>
      </c>
      <c r="L15" s="35">
        <v>0.95998755212057363</v>
      </c>
      <c r="M15" s="35">
        <v>0.19486510789285633</v>
      </c>
      <c r="N15" s="35">
        <v>5.8534841672037074E-3</v>
      </c>
      <c r="O15" s="35">
        <v>0.29192111703370111</v>
      </c>
      <c r="P15" s="35">
        <v>0.18365612775592036</v>
      </c>
      <c r="Q15" s="35">
        <v>0</v>
      </c>
      <c r="R15" s="35">
        <v>0</v>
      </c>
      <c r="S15" s="35">
        <v>0</v>
      </c>
      <c r="T15" s="35">
        <v>0</v>
      </c>
      <c r="U15" s="35">
        <v>0</v>
      </c>
      <c r="V15" s="35">
        <v>3.4077229058709907E-4</v>
      </c>
      <c r="W15" s="35">
        <v>0</v>
      </c>
      <c r="X15" s="35">
        <v>0</v>
      </c>
      <c r="Y15" s="35">
        <v>0</v>
      </c>
      <c r="Z15" s="35">
        <v>0</v>
      </c>
      <c r="AA15" s="35">
        <f>Premiums!AY16/Premiums!$AY$29</f>
        <v>0</v>
      </c>
      <c r="AB15" s="35">
        <v>0</v>
      </c>
      <c r="AC15" s="35">
        <v>3.6476648772100148E-2</v>
      </c>
      <c r="AD15" s="35">
        <v>0</v>
      </c>
      <c r="AE15" s="35">
        <v>0</v>
      </c>
    </row>
    <row r="16" spans="1:31" ht="17.25" customHeight="1">
      <c r="A16" s="57" t="s">
        <v>48</v>
      </c>
      <c r="B16" s="58" t="s">
        <v>49</v>
      </c>
      <c r="C16" s="35">
        <v>0.7297607494114875</v>
      </c>
      <c r="D16" s="35">
        <v>0.18621912120075182</v>
      </c>
      <c r="E16" s="35">
        <v>0.22135203166610409</v>
      </c>
      <c r="F16" s="35">
        <v>0.27791201810297805</v>
      </c>
      <c r="G16" s="35">
        <v>0.1187510820678513</v>
      </c>
      <c r="H16" s="35">
        <v>0.21711564279315398</v>
      </c>
      <c r="I16" s="35">
        <v>0.78573271016829993</v>
      </c>
      <c r="J16" s="35">
        <v>0.4674551500100485</v>
      </c>
      <c r="K16" s="35">
        <v>0.70108478518128958</v>
      </c>
      <c r="L16" s="35">
        <v>0.95963972693202371</v>
      </c>
      <c r="M16" s="35">
        <v>0.17462670881059977</v>
      </c>
      <c r="N16" s="35">
        <v>5.8534841672037074E-3</v>
      </c>
      <c r="O16" s="35">
        <v>0.28810260429787138</v>
      </c>
      <c r="P16" s="35">
        <v>0.18365612775592036</v>
      </c>
      <c r="Q16" s="35">
        <v>0</v>
      </c>
      <c r="R16" s="35">
        <v>0</v>
      </c>
      <c r="S16" s="35">
        <v>0</v>
      </c>
      <c r="T16" s="35">
        <v>0</v>
      </c>
      <c r="U16" s="35">
        <v>0</v>
      </c>
      <c r="V16" s="35">
        <v>3.4077229058709907E-4</v>
      </c>
      <c r="W16" s="35">
        <v>0</v>
      </c>
      <c r="X16" s="35">
        <v>0</v>
      </c>
      <c r="Y16" s="35">
        <v>0</v>
      </c>
      <c r="Z16" s="35">
        <v>0</v>
      </c>
      <c r="AA16" s="35">
        <f>Premiums!AY17/Premiums!$AY$29</f>
        <v>0</v>
      </c>
      <c r="AB16" s="35">
        <v>0</v>
      </c>
      <c r="AC16" s="35">
        <v>3.6476648772100148E-2</v>
      </c>
      <c r="AD16" s="35">
        <v>0</v>
      </c>
      <c r="AE16" s="35">
        <v>0</v>
      </c>
    </row>
    <row r="17" spans="1:31" ht="17.25" customHeight="1">
      <c r="A17" s="57" t="s">
        <v>50</v>
      </c>
      <c r="B17" s="58" t="s">
        <v>51</v>
      </c>
      <c r="C17" s="35">
        <v>0</v>
      </c>
      <c r="D17" s="35">
        <v>5.4907161566152885E-6</v>
      </c>
      <c r="E17" s="35">
        <v>5.9984963468547262E-3</v>
      </c>
      <c r="F17" s="35">
        <v>3.1181710813945815E-4</v>
      </c>
      <c r="G17" s="35">
        <v>0</v>
      </c>
      <c r="H17" s="35">
        <v>-8.3519325188396087E-7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0</v>
      </c>
      <c r="R17" s="35">
        <v>0</v>
      </c>
      <c r="S17" s="35">
        <v>0</v>
      </c>
      <c r="T17" s="35">
        <v>0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f>Premiums!AY18/Premiums!$AY$29</f>
        <v>0</v>
      </c>
      <c r="AB17" s="35">
        <v>0</v>
      </c>
      <c r="AC17" s="35">
        <v>0</v>
      </c>
      <c r="AD17" s="35">
        <v>0</v>
      </c>
      <c r="AE17" s="35">
        <v>0</v>
      </c>
    </row>
    <row r="18" spans="1:31" ht="27.75" customHeight="1">
      <c r="A18" s="57" t="s">
        <v>52</v>
      </c>
      <c r="B18" s="58" t="s">
        <v>53</v>
      </c>
      <c r="C18" s="35">
        <v>4.0323647900594008E-3</v>
      </c>
      <c r="D18" s="35">
        <v>0</v>
      </c>
      <c r="E18" s="35">
        <v>1.3662499905134698E-3</v>
      </c>
      <c r="F18" s="35">
        <v>1.0617994296368816E-4</v>
      </c>
      <c r="G18" s="35">
        <v>0</v>
      </c>
      <c r="H18" s="35">
        <v>0</v>
      </c>
      <c r="I18" s="35">
        <v>2.3506173655631558E-2</v>
      </c>
      <c r="J18" s="35">
        <v>4.7624395811900928E-3</v>
      </c>
      <c r="K18" s="35">
        <v>2.5481766304406576E-2</v>
      </c>
      <c r="L18" s="35">
        <v>0</v>
      </c>
      <c r="M18" s="35">
        <v>1.0363951218005213E-4</v>
      </c>
      <c r="N18" s="35">
        <v>0</v>
      </c>
      <c r="O18" s="35">
        <v>8.8116253891070144E-4</v>
      </c>
      <c r="P18" s="35">
        <v>0</v>
      </c>
      <c r="Q18" s="35">
        <v>0</v>
      </c>
      <c r="R18" s="35">
        <v>0</v>
      </c>
      <c r="S18" s="35">
        <v>0</v>
      </c>
      <c r="T18" s="35">
        <v>0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f>Premiums!AY19/Premiums!$AY$29</f>
        <v>0</v>
      </c>
      <c r="AB18" s="35">
        <v>0</v>
      </c>
      <c r="AC18" s="35">
        <v>0</v>
      </c>
      <c r="AD18" s="35">
        <v>0</v>
      </c>
      <c r="AE18" s="35">
        <v>0</v>
      </c>
    </row>
    <row r="19" spans="1:31" ht="17.25" customHeight="1">
      <c r="A19" s="57" t="s">
        <v>54</v>
      </c>
      <c r="B19" s="58" t="s">
        <v>55</v>
      </c>
      <c r="C19" s="35">
        <v>0</v>
      </c>
      <c r="D19" s="35">
        <v>0</v>
      </c>
      <c r="E19" s="35">
        <v>2.8118821781517528E-3</v>
      </c>
      <c r="F19" s="35">
        <v>0</v>
      </c>
      <c r="G19" s="35">
        <v>3.2482618828196938E-3</v>
      </c>
      <c r="H19" s="35">
        <v>1.0549293701093365E-2</v>
      </c>
      <c r="I19" s="35">
        <v>8.1168801905974323E-4</v>
      </c>
      <c r="J19" s="35">
        <v>0</v>
      </c>
      <c r="K19" s="35">
        <v>0</v>
      </c>
      <c r="L19" s="35">
        <v>3.4782518854990579E-4</v>
      </c>
      <c r="M19" s="35">
        <v>2.0134759570076488E-2</v>
      </c>
      <c r="N19" s="35">
        <v>0</v>
      </c>
      <c r="O19" s="35">
        <v>2.9373501969189976E-3</v>
      </c>
      <c r="P19" s="35">
        <v>0</v>
      </c>
      <c r="Q19" s="35">
        <v>0</v>
      </c>
      <c r="R19" s="35">
        <v>0</v>
      </c>
      <c r="S19" s="35">
        <v>0</v>
      </c>
      <c r="T19" s="35">
        <v>0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f>Premiums!AY20/Premiums!$AY$29</f>
        <v>0</v>
      </c>
      <c r="AB19" s="35">
        <v>0</v>
      </c>
      <c r="AC19" s="35">
        <v>0</v>
      </c>
      <c r="AD19" s="35">
        <v>0</v>
      </c>
      <c r="AE19" s="35">
        <v>0</v>
      </c>
    </row>
    <row r="20" spans="1:31" ht="27.75" customHeight="1">
      <c r="A20" s="52">
        <v>11</v>
      </c>
      <c r="B20" s="58" t="s">
        <v>56</v>
      </c>
      <c r="C20" s="35">
        <v>0</v>
      </c>
      <c r="D20" s="35">
        <v>9.0765133168140312E-3</v>
      </c>
      <c r="E20" s="35">
        <v>5.4534394467284806E-3</v>
      </c>
      <c r="F20" s="35">
        <v>0</v>
      </c>
      <c r="G20" s="35">
        <v>2.2426747037120136E-3</v>
      </c>
      <c r="H20" s="35">
        <v>3.0096202095502519E-3</v>
      </c>
      <c r="I20" s="35">
        <v>1.2612423826517182E-2</v>
      </c>
      <c r="J20" s="35">
        <v>0</v>
      </c>
      <c r="K20" s="35">
        <v>0</v>
      </c>
      <c r="L20" s="35">
        <v>0</v>
      </c>
      <c r="M20" s="35">
        <v>1.8845916108109142E-4</v>
      </c>
      <c r="N20" s="35">
        <v>0</v>
      </c>
      <c r="O20" s="35">
        <v>0</v>
      </c>
      <c r="P20" s="35">
        <v>0</v>
      </c>
      <c r="Q20" s="35">
        <v>0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f>Premiums!AY21/Premiums!$AY$29</f>
        <v>0</v>
      </c>
      <c r="AB20" s="35">
        <v>0</v>
      </c>
      <c r="AC20" s="35">
        <v>0</v>
      </c>
      <c r="AD20" s="35">
        <v>0</v>
      </c>
      <c r="AE20" s="35">
        <v>0</v>
      </c>
    </row>
    <row r="21" spans="1:31" ht="27.75" customHeight="1">
      <c r="A21" s="52">
        <v>12</v>
      </c>
      <c r="B21" s="58" t="s">
        <v>57</v>
      </c>
      <c r="C21" s="35">
        <v>3.800353442589735E-5</v>
      </c>
      <c r="D21" s="35">
        <v>1.0935166703200769E-3</v>
      </c>
      <c r="E21" s="35">
        <v>3.1031679851387968E-4</v>
      </c>
      <c r="F21" s="35">
        <v>1.4386939116559029E-4</v>
      </c>
      <c r="G21" s="35">
        <v>7.5399310743750735E-3</v>
      </c>
      <c r="H21" s="35">
        <v>0</v>
      </c>
      <c r="I21" s="35">
        <v>4.1353089254694586E-5</v>
      </c>
      <c r="J21" s="35">
        <v>0</v>
      </c>
      <c r="K21" s="35">
        <v>0</v>
      </c>
      <c r="L21" s="35">
        <v>0</v>
      </c>
      <c r="M21" s="35">
        <v>7.6009754299292539E-5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f>Premiums!AY22/Premiums!$AY$29</f>
        <v>0</v>
      </c>
      <c r="AB21" s="35">
        <v>0</v>
      </c>
      <c r="AC21" s="35">
        <v>0</v>
      </c>
      <c r="AD21" s="35">
        <v>0</v>
      </c>
      <c r="AE21" s="35">
        <v>0</v>
      </c>
    </row>
    <row r="22" spans="1:31" ht="16.5" customHeight="1">
      <c r="A22" s="52">
        <v>13</v>
      </c>
      <c r="B22" s="58" t="s">
        <v>58</v>
      </c>
      <c r="C22" s="35">
        <v>8.251033351858842E-3</v>
      </c>
      <c r="D22" s="35">
        <v>5.7105518866790494E-2</v>
      </c>
      <c r="E22" s="35">
        <v>1.433832191169134E-2</v>
      </c>
      <c r="F22" s="35">
        <v>2.4404773295358291E-2</v>
      </c>
      <c r="G22" s="35">
        <v>3.6467303914877999E-2</v>
      </c>
      <c r="H22" s="35">
        <v>1.8989125631493083E-2</v>
      </c>
      <c r="I22" s="35">
        <v>3.1771612119703471E-3</v>
      </c>
      <c r="J22" s="35">
        <v>3.535529856534398E-2</v>
      </c>
      <c r="K22" s="35">
        <v>4.1576042635206777E-2</v>
      </c>
      <c r="L22" s="35">
        <v>2.8902760004225108E-3</v>
      </c>
      <c r="M22" s="35">
        <v>4.4388877222574175E-2</v>
      </c>
      <c r="N22" s="35">
        <v>4.2404820750385971E-3</v>
      </c>
      <c r="O22" s="35">
        <v>1.5078085357602253E-2</v>
      </c>
      <c r="P22" s="35">
        <v>1.8897641125493726E-2</v>
      </c>
      <c r="Q22" s="35">
        <v>0</v>
      </c>
      <c r="R22" s="35">
        <v>0</v>
      </c>
      <c r="S22" s="35">
        <v>3.8968337847800892E-3</v>
      </c>
      <c r="T22" s="35">
        <v>0</v>
      </c>
      <c r="U22" s="35">
        <v>1.3842841916959026E-2</v>
      </c>
      <c r="V22" s="35">
        <v>0.3221976768418085</v>
      </c>
      <c r="W22" s="35">
        <v>0</v>
      </c>
      <c r="X22" s="35">
        <v>0</v>
      </c>
      <c r="Y22" s="35">
        <v>0</v>
      </c>
      <c r="Z22" s="35">
        <v>0</v>
      </c>
      <c r="AA22" s="35">
        <f>Premiums!AY23/Premiums!$AY$29</f>
        <v>0</v>
      </c>
      <c r="AB22" s="35">
        <v>0</v>
      </c>
      <c r="AC22" s="35">
        <v>2.7151332661649015E-3</v>
      </c>
      <c r="AD22" s="35">
        <v>0</v>
      </c>
      <c r="AE22" s="35">
        <v>0</v>
      </c>
    </row>
    <row r="23" spans="1:31" ht="16.5" customHeight="1">
      <c r="A23" s="52">
        <v>14</v>
      </c>
      <c r="B23" s="58" t="s">
        <v>59</v>
      </c>
      <c r="C23" s="35">
        <v>0</v>
      </c>
      <c r="D23" s="35">
        <v>0</v>
      </c>
      <c r="E23" s="35">
        <v>2.0156258750214338E-3</v>
      </c>
      <c r="F23" s="35">
        <v>1.0865268889195049E-4</v>
      </c>
      <c r="G23" s="35">
        <v>0</v>
      </c>
      <c r="H23" s="35">
        <v>0</v>
      </c>
      <c r="I23" s="35">
        <v>0</v>
      </c>
      <c r="J23" s="35">
        <v>8.2396401196341577E-4</v>
      </c>
      <c r="K23" s="35">
        <v>0</v>
      </c>
      <c r="L23" s="35">
        <v>0</v>
      </c>
      <c r="M23" s="35">
        <v>0</v>
      </c>
      <c r="N23" s="35">
        <v>0</v>
      </c>
      <c r="O23" s="35">
        <v>2.9536766998192285E-4</v>
      </c>
      <c r="P23" s="35">
        <v>0</v>
      </c>
      <c r="Q23" s="35">
        <v>0</v>
      </c>
      <c r="R23" s="35">
        <v>0</v>
      </c>
      <c r="S23" s="35">
        <v>0</v>
      </c>
      <c r="T23" s="35">
        <v>1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f>Premiums!AY24/Premiums!$AY$29</f>
        <v>0</v>
      </c>
      <c r="AB23" s="35">
        <v>0</v>
      </c>
      <c r="AC23" s="35">
        <v>0</v>
      </c>
      <c r="AD23" s="35">
        <v>0</v>
      </c>
      <c r="AE23" s="35">
        <v>0</v>
      </c>
    </row>
    <row r="24" spans="1:31" ht="16.5" customHeight="1">
      <c r="A24" s="52">
        <v>15</v>
      </c>
      <c r="B24" s="58" t="s">
        <v>60</v>
      </c>
      <c r="C24" s="35">
        <v>0</v>
      </c>
      <c r="D24" s="35">
        <v>0</v>
      </c>
      <c r="E24" s="35">
        <v>1.0566218194985322E-4</v>
      </c>
      <c r="F24" s="35">
        <v>0</v>
      </c>
      <c r="G24" s="35">
        <v>1.445153622454597E-2</v>
      </c>
      <c r="H24" s="35">
        <v>0</v>
      </c>
      <c r="I24" s="35">
        <v>0</v>
      </c>
      <c r="J24" s="35">
        <v>7.6610520985729444E-2</v>
      </c>
      <c r="K24" s="35">
        <v>0</v>
      </c>
      <c r="L24" s="35">
        <v>2.3852089472842538E-5</v>
      </c>
      <c r="M24" s="35">
        <v>0</v>
      </c>
      <c r="N24" s="35">
        <v>0</v>
      </c>
      <c r="O24" s="35">
        <v>9.8663329132803283E-3</v>
      </c>
      <c r="P24" s="35">
        <v>0</v>
      </c>
      <c r="Q24" s="35">
        <v>0</v>
      </c>
      <c r="R24" s="35">
        <v>0</v>
      </c>
      <c r="S24" s="35">
        <v>0.89370051599670353</v>
      </c>
      <c r="T24" s="35">
        <v>0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f>Premiums!AY25/Premiums!$AY$29</f>
        <v>0</v>
      </c>
      <c r="AB24" s="35">
        <v>0</v>
      </c>
      <c r="AC24" s="35">
        <v>0</v>
      </c>
      <c r="AD24" s="35">
        <v>0</v>
      </c>
      <c r="AE24" s="35">
        <v>0</v>
      </c>
    </row>
    <row r="25" spans="1:31" ht="16.5" customHeight="1">
      <c r="A25" s="52">
        <v>16</v>
      </c>
      <c r="B25" s="58" t="s">
        <v>61</v>
      </c>
      <c r="C25" s="35">
        <v>5.9749802408733484E-6</v>
      </c>
      <c r="D25" s="35">
        <v>7.5885035029324324E-4</v>
      </c>
      <c r="E25" s="35">
        <v>2.5977273559084327E-3</v>
      </c>
      <c r="F25" s="35">
        <v>2.2535421334570036E-3</v>
      </c>
      <c r="G25" s="35">
        <v>1.1607297443628255E-2</v>
      </c>
      <c r="H25" s="35">
        <v>3.1194029174905899E-3</v>
      </c>
      <c r="I25" s="35">
        <v>1.4341184216166513E-5</v>
      </c>
      <c r="J25" s="35">
        <v>6.0888502986267666E-4</v>
      </c>
      <c r="K25" s="35">
        <v>1.0448368510801005E-2</v>
      </c>
      <c r="L25" s="35">
        <v>0</v>
      </c>
      <c r="M25" s="35">
        <v>3.9019588383855323E-2</v>
      </c>
      <c r="N25" s="35">
        <v>2.7561581230675045E-4</v>
      </c>
      <c r="O25" s="35">
        <v>1.315058425535648E-3</v>
      </c>
      <c r="P25" s="35">
        <v>9.8520247517026774E-2</v>
      </c>
      <c r="Q25" s="35">
        <v>7.4462682515746327E-4</v>
      </c>
      <c r="R25" s="35">
        <v>0</v>
      </c>
      <c r="S25" s="35">
        <v>0</v>
      </c>
      <c r="T25" s="35">
        <v>0</v>
      </c>
      <c r="U25" s="35">
        <v>0.39241988009707873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f>Premiums!AY26/Premiums!$AY$29</f>
        <v>0</v>
      </c>
      <c r="AB25" s="35">
        <v>0</v>
      </c>
      <c r="AC25" s="35">
        <v>0</v>
      </c>
      <c r="AD25" s="35">
        <v>0</v>
      </c>
      <c r="AE25" s="35">
        <v>0</v>
      </c>
    </row>
    <row r="26" spans="1:31" ht="16.5" customHeight="1">
      <c r="A26" s="52">
        <v>17</v>
      </c>
      <c r="B26" s="29" t="s">
        <v>62</v>
      </c>
      <c r="C26" s="35">
        <v>0</v>
      </c>
      <c r="D26" s="35">
        <v>0</v>
      </c>
      <c r="E26" s="35">
        <v>0</v>
      </c>
      <c r="F26" s="35">
        <v>0</v>
      </c>
      <c r="G26" s="35">
        <v>2.5182994328469605E-5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35">
        <v>0</v>
      </c>
      <c r="Q26" s="35">
        <v>0</v>
      </c>
      <c r="R26" s="35">
        <v>0</v>
      </c>
      <c r="S26" s="35">
        <v>0</v>
      </c>
      <c r="T26" s="35">
        <v>0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f>Premiums!AY27/Premiums!$AY$29</f>
        <v>0</v>
      </c>
      <c r="AB26" s="35">
        <v>0</v>
      </c>
      <c r="AC26" s="35">
        <v>0</v>
      </c>
      <c r="AD26" s="35">
        <v>0</v>
      </c>
      <c r="AE26" s="35">
        <v>0</v>
      </c>
    </row>
    <row r="27" spans="1:31" ht="16.5" customHeight="1">
      <c r="A27" s="52">
        <v>18</v>
      </c>
      <c r="B27" s="30" t="s">
        <v>63</v>
      </c>
      <c r="C27" s="35">
        <v>5.0995382087146339E-3</v>
      </c>
      <c r="D27" s="35">
        <v>7.5414657773225785E-3</v>
      </c>
      <c r="E27" s="35">
        <v>2.3166826956714223E-2</v>
      </c>
      <c r="F27" s="35">
        <v>1.5151985872568684E-2</v>
      </c>
      <c r="G27" s="35">
        <v>1.7221106173380435E-2</v>
      </c>
      <c r="H27" s="35">
        <v>2.0022002583069722E-2</v>
      </c>
      <c r="I27" s="35">
        <v>4.6158216753639488E-3</v>
      </c>
      <c r="J27" s="35">
        <v>1.8546402635259363E-2</v>
      </c>
      <c r="K27" s="35">
        <v>2.5030911836316579E-3</v>
      </c>
      <c r="L27" s="35">
        <v>3.1506436248793977E-4</v>
      </c>
      <c r="M27" s="35">
        <v>1.0926545801657637E-3</v>
      </c>
      <c r="N27" s="35">
        <v>0</v>
      </c>
      <c r="O27" s="35">
        <v>4.5695146406483237E-3</v>
      </c>
      <c r="P27" s="35">
        <v>6.4292734555782008E-2</v>
      </c>
      <c r="Q27" s="35">
        <v>3.0106334044888026E-2</v>
      </c>
      <c r="R27" s="35">
        <v>0</v>
      </c>
      <c r="S27" s="35">
        <v>1.9091922796113931E-4</v>
      </c>
      <c r="T27" s="35">
        <v>0</v>
      </c>
      <c r="U27" s="35">
        <v>0</v>
      </c>
      <c r="V27" s="35">
        <v>7.1709986006771183E-4</v>
      </c>
      <c r="W27" s="35">
        <v>0</v>
      </c>
      <c r="X27" s="35">
        <v>0</v>
      </c>
      <c r="Y27" s="35">
        <v>0</v>
      </c>
      <c r="Z27" s="35">
        <v>0</v>
      </c>
      <c r="AA27" s="35">
        <f>Premiums!AY28/Premiums!$AY$29</f>
        <v>0</v>
      </c>
      <c r="AB27" s="35">
        <v>0</v>
      </c>
      <c r="AC27" s="35">
        <v>0</v>
      </c>
      <c r="AD27" s="35">
        <v>0</v>
      </c>
      <c r="AE27" s="35">
        <v>0</v>
      </c>
    </row>
    <row r="28" spans="1:31">
      <c r="B28" s="14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28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</row>
    <row r="29" spans="1:31" ht="15.75">
      <c r="A29" s="31" t="s">
        <v>68</v>
      </c>
    </row>
    <row r="30" spans="1:31"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</row>
  </sheetData>
  <printOptions horizontalCentered="1"/>
  <pageMargins left="0" right="0" top="0.62992125984251968" bottom="0" header="0" footer="0"/>
  <pageSetup paperSize="9" scale="31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J36"/>
  <sheetViews>
    <sheetView zoomScale="80" workbookViewId="0">
      <pane xSplit="1" topLeftCell="B1" activePane="topRight" state="frozen"/>
      <selection pane="topRight" activeCell="B1" sqref="B1"/>
    </sheetView>
  </sheetViews>
  <sheetFormatPr defaultRowHeight="12.75"/>
  <cols>
    <col min="1" max="1" width="5.42578125" style="2" customWidth="1"/>
    <col min="2" max="2" width="49.7109375" style="5" customWidth="1"/>
    <col min="3" max="62" width="11.140625" style="2" customWidth="1"/>
    <col min="63" max="16384" width="9.140625" style="2"/>
  </cols>
  <sheetData>
    <row r="1" spans="1:62" ht="23.25" customHeight="1"/>
    <row r="2" spans="1:62" ht="23.25" customHeight="1">
      <c r="A2" s="193" t="s">
        <v>92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94"/>
      <c r="AB2" s="194"/>
      <c r="AC2" s="194"/>
      <c r="AD2" s="194"/>
      <c r="AE2" s="194"/>
      <c r="AF2" s="194"/>
      <c r="AG2" s="194"/>
      <c r="AH2" s="194"/>
      <c r="AI2" s="194"/>
      <c r="AJ2" s="194"/>
      <c r="AK2" s="194"/>
      <c r="AL2" s="194"/>
      <c r="AM2" s="194"/>
      <c r="AN2" s="194"/>
      <c r="AO2" s="194"/>
      <c r="AP2" s="194"/>
      <c r="AQ2" s="194"/>
      <c r="AR2" s="194"/>
      <c r="AS2" s="194"/>
      <c r="AT2" s="194"/>
      <c r="AU2" s="194"/>
      <c r="AV2" s="194"/>
      <c r="AW2" s="194"/>
      <c r="AX2" s="194"/>
      <c r="AY2" s="194"/>
      <c r="AZ2" s="194"/>
      <c r="BA2" s="194"/>
      <c r="BB2" s="194"/>
      <c r="BC2" s="194"/>
      <c r="BD2" s="194"/>
      <c r="BE2" s="194"/>
      <c r="BF2" s="194"/>
      <c r="BG2" s="194"/>
      <c r="BH2" s="194"/>
      <c r="BI2" s="194"/>
      <c r="BJ2" s="194"/>
    </row>
    <row r="3" spans="1:62" ht="23.25" customHeight="1">
      <c r="B3" s="36"/>
      <c r="C3" s="36"/>
      <c r="D3" s="36"/>
      <c r="E3" s="36"/>
      <c r="F3" s="36"/>
      <c r="G3" s="36"/>
      <c r="H3" s="36"/>
      <c r="I3" s="36"/>
      <c r="J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G3" s="36"/>
      <c r="AH3" s="36"/>
      <c r="AI3" s="36"/>
      <c r="AJ3" s="36"/>
      <c r="AM3" s="36"/>
      <c r="AN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J3" s="12" t="s">
        <v>1</v>
      </c>
    </row>
    <row r="4" spans="1:62" s="119" customFormat="1" ht="48" customHeight="1">
      <c r="A4" s="195" t="s">
        <v>2</v>
      </c>
      <c r="B4" s="195" t="s">
        <v>3</v>
      </c>
      <c r="C4" s="105" t="s">
        <v>4</v>
      </c>
      <c r="D4" s="106"/>
      <c r="E4" s="105" t="s">
        <v>5</v>
      </c>
      <c r="F4" s="106"/>
      <c r="G4" s="105" t="s">
        <v>6</v>
      </c>
      <c r="H4" s="106"/>
      <c r="I4" s="105" t="s">
        <v>7</v>
      </c>
      <c r="J4" s="106"/>
      <c r="K4" s="105" t="s">
        <v>8</v>
      </c>
      <c r="L4" s="106"/>
      <c r="M4" s="105" t="s">
        <v>9</v>
      </c>
      <c r="N4" s="106"/>
      <c r="O4" s="105" t="s">
        <v>10</v>
      </c>
      <c r="P4" s="106"/>
      <c r="Q4" s="105" t="s">
        <v>11</v>
      </c>
      <c r="R4" s="106"/>
      <c r="S4" s="105" t="s">
        <v>12</v>
      </c>
      <c r="T4" s="106"/>
      <c r="U4" s="105" t="s">
        <v>13</v>
      </c>
      <c r="V4" s="106"/>
      <c r="W4" s="105" t="s">
        <v>14</v>
      </c>
      <c r="X4" s="106"/>
      <c r="Y4" s="105" t="s">
        <v>15</v>
      </c>
      <c r="Z4" s="106"/>
      <c r="AA4" s="105" t="s">
        <v>16</v>
      </c>
      <c r="AB4" s="106"/>
      <c r="AC4" s="105" t="s">
        <v>17</v>
      </c>
      <c r="AD4" s="106"/>
      <c r="AE4" s="105" t="s">
        <v>18</v>
      </c>
      <c r="AF4" s="106"/>
      <c r="AG4" s="105" t="s">
        <v>19</v>
      </c>
      <c r="AH4" s="106"/>
      <c r="AI4" s="105" t="s">
        <v>20</v>
      </c>
      <c r="AJ4" s="106"/>
      <c r="AK4" s="105" t="s">
        <v>21</v>
      </c>
      <c r="AL4" s="106"/>
      <c r="AM4" s="105" t="s">
        <v>22</v>
      </c>
      <c r="AN4" s="106"/>
      <c r="AO4" s="105" t="s">
        <v>23</v>
      </c>
      <c r="AP4" s="106"/>
      <c r="AQ4" s="105" t="s">
        <v>24</v>
      </c>
      <c r="AR4" s="106"/>
      <c r="AS4" s="105" t="s">
        <v>25</v>
      </c>
      <c r="AT4" s="106"/>
      <c r="AU4" s="105" t="s">
        <v>26</v>
      </c>
      <c r="AV4" s="106"/>
      <c r="AW4" s="105" t="s">
        <v>27</v>
      </c>
      <c r="AX4" s="106"/>
      <c r="AY4" s="105" t="s">
        <v>28</v>
      </c>
      <c r="AZ4" s="106"/>
      <c r="BA4" s="105" t="s">
        <v>29</v>
      </c>
      <c r="BB4" s="106"/>
      <c r="BC4" s="105" t="s">
        <v>30</v>
      </c>
      <c r="BD4" s="106"/>
      <c r="BE4" s="105" t="s">
        <v>31</v>
      </c>
      <c r="BF4" s="106"/>
      <c r="BG4" s="105" t="s">
        <v>32</v>
      </c>
      <c r="BH4" s="106"/>
      <c r="BI4" s="105" t="s">
        <v>33</v>
      </c>
      <c r="BJ4" s="106"/>
    </row>
    <row r="5" spans="1:62" s="119" customFormat="1" ht="51" customHeight="1">
      <c r="A5" s="196"/>
      <c r="B5" s="196"/>
      <c r="C5" s="184" t="str">
        <f>Premiums!C5</f>
        <v>общо</v>
      </c>
      <c r="D5" s="185" t="str">
        <f>Premiums!D5</f>
        <v xml:space="preserve">в т.ч. по активно презаст-
раховане </v>
      </c>
      <c r="E5" s="184" t="str">
        <f>Premiums!E5</f>
        <v>общо</v>
      </c>
      <c r="F5" s="185" t="str">
        <f>Premiums!F5</f>
        <v xml:space="preserve">в т.ч. по активно презаст-
раховане </v>
      </c>
      <c r="G5" s="184" t="str">
        <f>Premiums!G5</f>
        <v>общо</v>
      </c>
      <c r="H5" s="185" t="str">
        <f>Premiums!H5</f>
        <v xml:space="preserve">в т.ч. по активно презаст-
раховане </v>
      </c>
      <c r="I5" s="184" t="str">
        <f>Premiums!I5</f>
        <v>общо</v>
      </c>
      <c r="J5" s="185" t="str">
        <f>Premiums!J5</f>
        <v xml:space="preserve">в т.ч. по активно презаст-
раховане </v>
      </c>
      <c r="K5" s="184" t="str">
        <f>Premiums!K5</f>
        <v>общо</v>
      </c>
      <c r="L5" s="185" t="str">
        <f>Premiums!L5</f>
        <v xml:space="preserve">в т.ч. по активно презаст-
раховане </v>
      </c>
      <c r="M5" s="184" t="str">
        <f>Premiums!M5</f>
        <v>общо</v>
      </c>
      <c r="N5" s="185" t="str">
        <f>Premiums!N5</f>
        <v xml:space="preserve">в т.ч. по активно презаст-
раховане </v>
      </c>
      <c r="O5" s="184" t="str">
        <f>Premiums!O5</f>
        <v>общо</v>
      </c>
      <c r="P5" s="185" t="str">
        <f>Premiums!P5</f>
        <v xml:space="preserve">в т.ч. по активно презаст-
раховане </v>
      </c>
      <c r="Q5" s="184" t="str">
        <f>Premiums!Q5</f>
        <v>общо</v>
      </c>
      <c r="R5" s="185" t="str">
        <f>Premiums!R5</f>
        <v xml:space="preserve">в т.ч. по активно презаст-
раховане </v>
      </c>
      <c r="S5" s="184" t="str">
        <f>Premiums!S5</f>
        <v>общо</v>
      </c>
      <c r="T5" s="185" t="str">
        <f>Premiums!T5</f>
        <v xml:space="preserve">в т.ч. по активно презаст-
раховане </v>
      </c>
      <c r="U5" s="184" t="str">
        <f>Premiums!U5</f>
        <v>общо</v>
      </c>
      <c r="V5" s="185" t="str">
        <f>Premiums!V5</f>
        <v xml:space="preserve">в т.ч. по активно презаст-
раховане </v>
      </c>
      <c r="W5" s="184" t="str">
        <f>Premiums!W5</f>
        <v>общо</v>
      </c>
      <c r="X5" s="185" t="str">
        <f>Premiums!X5</f>
        <v xml:space="preserve">в т.ч. по активно презаст-
раховане </v>
      </c>
      <c r="Y5" s="184" t="str">
        <f>Premiums!Y5</f>
        <v>общо</v>
      </c>
      <c r="Z5" s="185" t="str">
        <f>Premiums!Z5</f>
        <v xml:space="preserve">в т.ч. по активно презаст-
раховане </v>
      </c>
      <c r="AA5" s="184" t="str">
        <f>Premiums!AA5</f>
        <v>общо</v>
      </c>
      <c r="AB5" s="185" t="str">
        <f>Premiums!AB5</f>
        <v xml:space="preserve">в т.ч. по активно презаст-
раховане </v>
      </c>
      <c r="AC5" s="184" t="str">
        <f>Premiums!AC5</f>
        <v>общо</v>
      </c>
      <c r="AD5" s="185" t="str">
        <f>Premiums!AD5</f>
        <v xml:space="preserve">в т.ч. по активно презаст-
раховане </v>
      </c>
      <c r="AE5" s="184" t="str">
        <f>Premiums!AE5</f>
        <v>общо</v>
      </c>
      <c r="AF5" s="185" t="str">
        <f>Premiums!AF5</f>
        <v xml:space="preserve">в т.ч. по активно презаст-
раховане </v>
      </c>
      <c r="AG5" s="184" t="str">
        <f>Premiums!AG5</f>
        <v>общо</v>
      </c>
      <c r="AH5" s="185" t="str">
        <f>Premiums!AH5</f>
        <v xml:space="preserve">в т.ч. по активно презаст-
раховане </v>
      </c>
      <c r="AI5" s="184" t="str">
        <f>Premiums!AI5</f>
        <v>общо</v>
      </c>
      <c r="AJ5" s="185" t="str">
        <f>Premiums!AJ5</f>
        <v xml:space="preserve">в т.ч. по активно презаст-
раховане </v>
      </c>
      <c r="AK5" s="184" t="str">
        <f>Premiums!AK5</f>
        <v>общо</v>
      </c>
      <c r="AL5" s="185" t="str">
        <f>Premiums!AL5</f>
        <v xml:space="preserve">в т.ч. по активно презаст-
раховане </v>
      </c>
      <c r="AM5" s="184" t="str">
        <f>Premiums!AM5</f>
        <v>общо</v>
      </c>
      <c r="AN5" s="185" t="str">
        <f>Premiums!AN5</f>
        <v xml:space="preserve">в т.ч. по активно презаст-
раховане </v>
      </c>
      <c r="AO5" s="184" t="str">
        <f>Premiums!AO5</f>
        <v>общо</v>
      </c>
      <c r="AP5" s="185" t="str">
        <f>Premiums!AP5</f>
        <v xml:space="preserve">в т.ч. по активно презаст-
раховане </v>
      </c>
      <c r="AQ5" s="184" t="str">
        <f>Premiums!AQ5</f>
        <v>общо</v>
      </c>
      <c r="AR5" s="185" t="str">
        <f>Premiums!AR5</f>
        <v xml:space="preserve">в т.ч. по активно презаст-
раховане </v>
      </c>
      <c r="AS5" s="184" t="str">
        <f>Premiums!AS5</f>
        <v>общо</v>
      </c>
      <c r="AT5" s="185" t="str">
        <f>Premiums!AT5</f>
        <v xml:space="preserve">в т.ч. по активно презаст-
раховане </v>
      </c>
      <c r="AU5" s="184" t="str">
        <f>Premiums!AU5</f>
        <v>общо</v>
      </c>
      <c r="AV5" s="185" t="str">
        <f>Premiums!AV5</f>
        <v xml:space="preserve">в т.ч. по активно презаст-
раховане </v>
      </c>
      <c r="AW5" s="184" t="str">
        <f>Premiums!AW5</f>
        <v>общо</v>
      </c>
      <c r="AX5" s="185" t="str">
        <f>Premiums!AX5</f>
        <v xml:space="preserve">в т.ч. по активно презаст-
раховане </v>
      </c>
      <c r="AY5" s="184" t="str">
        <f>Premiums!AY5</f>
        <v>общо</v>
      </c>
      <c r="AZ5" s="185" t="str">
        <f>Premiums!AZ5</f>
        <v xml:space="preserve">в т.ч. по активно презаст-
раховане </v>
      </c>
      <c r="BA5" s="184" t="str">
        <f>Premiums!BA5</f>
        <v>общо</v>
      </c>
      <c r="BB5" s="185" t="str">
        <f>Premiums!BB5</f>
        <v xml:space="preserve">в т.ч. по активно презаст-
раховане </v>
      </c>
      <c r="BC5" s="184" t="str">
        <f>Premiums!BC5</f>
        <v>общо</v>
      </c>
      <c r="BD5" s="185" t="str">
        <f>Premiums!BD5</f>
        <v xml:space="preserve">в т.ч. по активно презаст-
раховане </v>
      </c>
      <c r="BE5" s="184" t="str">
        <f>Premiums!BE5</f>
        <v>общо</v>
      </c>
      <c r="BF5" s="185" t="str">
        <f>Premiums!BF5</f>
        <v xml:space="preserve">в т.ч. по активно презаст-
раховане </v>
      </c>
      <c r="BG5" s="184" t="str">
        <f>Premiums!BG5</f>
        <v>общо</v>
      </c>
      <c r="BH5" s="185" t="str">
        <f>Premiums!BH5</f>
        <v xml:space="preserve">в т.ч. по активно презаст-
раховане </v>
      </c>
      <c r="BI5" s="108" t="s">
        <v>34</v>
      </c>
      <c r="BJ5" s="109" t="s">
        <v>35</v>
      </c>
    </row>
    <row r="6" spans="1:62" ht="17.25" customHeight="1">
      <c r="A6" s="52">
        <v>1</v>
      </c>
      <c r="B6" s="58" t="s">
        <v>36</v>
      </c>
      <c r="C6" s="117">
        <v>134048</v>
      </c>
      <c r="D6" s="117">
        <v>0</v>
      </c>
      <c r="E6" s="117">
        <v>1697965.8499999999</v>
      </c>
      <c r="F6" s="117">
        <v>10800</v>
      </c>
      <c r="G6" s="37">
        <v>1276454.81</v>
      </c>
      <c r="H6" s="37">
        <v>0</v>
      </c>
      <c r="I6" s="37">
        <v>1311592.7640624938</v>
      </c>
      <c r="J6" s="37">
        <v>0</v>
      </c>
      <c r="K6" s="37">
        <v>691237.07999999984</v>
      </c>
      <c r="L6" s="37">
        <v>0</v>
      </c>
      <c r="M6" s="37">
        <v>2859577.2486699284</v>
      </c>
      <c r="N6" s="37">
        <v>0</v>
      </c>
      <c r="O6" s="37">
        <v>55777.25</v>
      </c>
      <c r="P6" s="37">
        <v>0</v>
      </c>
      <c r="Q6" s="37">
        <v>722080.12</v>
      </c>
      <c r="R6" s="37">
        <v>51759.328067399998</v>
      </c>
      <c r="S6" s="37">
        <v>325749.79000000004</v>
      </c>
      <c r="T6" s="37">
        <v>0</v>
      </c>
      <c r="U6" s="37">
        <v>5100</v>
      </c>
      <c r="V6" s="37">
        <v>0</v>
      </c>
      <c r="W6" s="37">
        <v>22343.599999999999</v>
      </c>
      <c r="X6" s="37">
        <v>0</v>
      </c>
      <c r="Y6" s="37">
        <v>455223.96</v>
      </c>
      <c r="Z6" s="37">
        <v>0</v>
      </c>
      <c r="AA6" s="37">
        <v>30431.22</v>
      </c>
      <c r="AB6" s="37">
        <v>0</v>
      </c>
      <c r="AC6" s="37">
        <v>28170</v>
      </c>
      <c r="AD6" s="37">
        <v>0</v>
      </c>
      <c r="AE6" s="37">
        <v>36100.662864379388</v>
      </c>
      <c r="AF6" s="37">
        <v>0</v>
      </c>
      <c r="AG6" s="37">
        <v>0</v>
      </c>
      <c r="AH6" s="37">
        <v>0</v>
      </c>
      <c r="AI6" s="37">
        <v>87000</v>
      </c>
      <c r="AJ6" s="37">
        <v>0</v>
      </c>
      <c r="AK6" s="37">
        <v>0</v>
      </c>
      <c r="AL6" s="37">
        <v>0</v>
      </c>
      <c r="AM6" s="37">
        <v>0</v>
      </c>
      <c r="AN6" s="37">
        <v>0</v>
      </c>
      <c r="AO6" s="37">
        <v>67785.970459650052</v>
      </c>
      <c r="AP6" s="37">
        <v>0</v>
      </c>
      <c r="AQ6" s="37">
        <v>43982.486668879559</v>
      </c>
      <c r="AR6" s="37">
        <v>0</v>
      </c>
      <c r="AS6" s="37">
        <v>877</v>
      </c>
      <c r="AT6" s="37">
        <v>0</v>
      </c>
      <c r="AU6" s="37">
        <v>0</v>
      </c>
      <c r="AV6" s="37">
        <v>0</v>
      </c>
      <c r="AW6" s="37">
        <v>145153</v>
      </c>
      <c r="AX6" s="37">
        <v>0</v>
      </c>
      <c r="AY6" s="37">
        <v>0</v>
      </c>
      <c r="AZ6" s="37">
        <v>0</v>
      </c>
      <c r="BA6" s="37">
        <v>0</v>
      </c>
      <c r="BB6" s="37">
        <v>0</v>
      </c>
      <c r="BC6" s="37">
        <v>0</v>
      </c>
      <c r="BD6" s="37">
        <v>0</v>
      </c>
      <c r="BE6" s="37">
        <v>0</v>
      </c>
      <c r="BF6" s="37">
        <v>0</v>
      </c>
      <c r="BG6" s="37">
        <v>0</v>
      </c>
      <c r="BH6" s="37">
        <v>0</v>
      </c>
      <c r="BI6" s="51">
        <v>9996650.8127253316</v>
      </c>
      <c r="BJ6" s="51">
        <v>62559.328067399998</v>
      </c>
    </row>
    <row r="7" spans="1:62" ht="38.25" customHeight="1">
      <c r="A7" s="57" t="s">
        <v>37</v>
      </c>
      <c r="B7" s="58" t="s">
        <v>38</v>
      </c>
      <c r="C7" s="117">
        <v>0</v>
      </c>
      <c r="D7" s="117">
        <v>0</v>
      </c>
      <c r="E7" s="117">
        <v>468836.58</v>
      </c>
      <c r="F7" s="117">
        <v>10800</v>
      </c>
      <c r="G7" s="37">
        <v>3839.6</v>
      </c>
      <c r="H7" s="37">
        <v>0</v>
      </c>
      <c r="I7" s="37">
        <v>25000.29973600322</v>
      </c>
      <c r="J7" s="37">
        <v>0</v>
      </c>
      <c r="K7" s="37">
        <v>1600</v>
      </c>
      <c r="L7" s="37">
        <v>0</v>
      </c>
      <c r="M7" s="37">
        <v>22840.02</v>
      </c>
      <c r="N7" s="37">
        <v>0</v>
      </c>
      <c r="O7" s="37">
        <v>0</v>
      </c>
      <c r="P7" s="37">
        <v>0</v>
      </c>
      <c r="Q7" s="37">
        <v>0</v>
      </c>
      <c r="R7" s="37">
        <v>0</v>
      </c>
      <c r="S7" s="37">
        <v>24000</v>
      </c>
      <c r="T7" s="37">
        <v>0</v>
      </c>
      <c r="U7" s="37">
        <v>0</v>
      </c>
      <c r="V7" s="37">
        <v>0</v>
      </c>
      <c r="W7" s="37">
        <v>22342</v>
      </c>
      <c r="X7" s="37">
        <v>0</v>
      </c>
      <c r="Y7" s="37">
        <v>0</v>
      </c>
      <c r="Z7" s="37">
        <v>0</v>
      </c>
      <c r="AA7" s="37">
        <v>0</v>
      </c>
      <c r="AB7" s="37">
        <v>0</v>
      </c>
      <c r="AC7" s="37">
        <v>0</v>
      </c>
      <c r="AD7" s="37">
        <v>0</v>
      </c>
      <c r="AE7" s="37">
        <v>0</v>
      </c>
      <c r="AF7" s="37">
        <v>0</v>
      </c>
      <c r="AG7" s="37">
        <v>0</v>
      </c>
      <c r="AH7" s="37">
        <v>0</v>
      </c>
      <c r="AI7" s="37">
        <v>0</v>
      </c>
      <c r="AJ7" s="37">
        <v>0</v>
      </c>
      <c r="AK7" s="37">
        <v>0</v>
      </c>
      <c r="AL7" s="37">
        <v>0</v>
      </c>
      <c r="AM7" s="37">
        <v>0</v>
      </c>
      <c r="AN7" s="37">
        <v>0</v>
      </c>
      <c r="AO7" s="37">
        <v>0</v>
      </c>
      <c r="AP7" s="37">
        <v>0</v>
      </c>
      <c r="AQ7" s="37">
        <v>0</v>
      </c>
      <c r="AR7" s="37">
        <v>0</v>
      </c>
      <c r="AS7" s="37">
        <v>0</v>
      </c>
      <c r="AT7" s="37">
        <v>0</v>
      </c>
      <c r="AU7" s="37">
        <v>0</v>
      </c>
      <c r="AV7" s="37">
        <v>0</v>
      </c>
      <c r="AW7" s="37">
        <v>0</v>
      </c>
      <c r="AX7" s="37">
        <v>0</v>
      </c>
      <c r="AY7" s="37">
        <v>0</v>
      </c>
      <c r="AZ7" s="37">
        <v>0</v>
      </c>
      <c r="BA7" s="37">
        <v>0</v>
      </c>
      <c r="BB7" s="37">
        <v>0</v>
      </c>
      <c r="BC7" s="37">
        <v>0</v>
      </c>
      <c r="BD7" s="37">
        <v>0</v>
      </c>
      <c r="BE7" s="37">
        <v>0</v>
      </c>
      <c r="BF7" s="37">
        <v>0</v>
      </c>
      <c r="BG7" s="37">
        <v>0</v>
      </c>
      <c r="BH7" s="37">
        <v>0</v>
      </c>
      <c r="BI7" s="51">
        <f t="shared" ref="BI7" si="0">C7+E7+G7+I7+K7+M7+O7+Q7+S7+U7+W7+Y7+AA7+AC7+AE7+AG7+AI7+AK7+AM7+AO7+AQ7+AS7+AU7+AW7+AY7+BA7+BC7+BE7+BG7</f>
        <v>568458.49973600323</v>
      </c>
      <c r="BJ7" s="51">
        <v>10800</v>
      </c>
    </row>
    <row r="8" spans="1:62" ht="17.25" customHeight="1">
      <c r="A8" s="52">
        <v>2</v>
      </c>
      <c r="B8" s="58" t="s">
        <v>39</v>
      </c>
      <c r="C8" s="117">
        <v>0</v>
      </c>
      <c r="D8" s="117">
        <v>0</v>
      </c>
      <c r="E8" s="117">
        <v>0</v>
      </c>
      <c r="F8" s="117">
        <v>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6033423.7962124003</v>
      </c>
      <c r="N8" s="37">
        <v>0</v>
      </c>
      <c r="O8" s="37">
        <v>0</v>
      </c>
      <c r="P8" s="37">
        <v>0</v>
      </c>
      <c r="Q8" s="37">
        <v>2344781.9300000002</v>
      </c>
      <c r="R8" s="37">
        <v>560.0015879</v>
      </c>
      <c r="S8" s="37">
        <v>12439.399999999998</v>
      </c>
      <c r="T8" s="37">
        <v>0</v>
      </c>
      <c r="U8" s="37">
        <v>1244316.74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7">
        <v>5812937.3399999999</v>
      </c>
      <c r="AB8" s="37">
        <v>0</v>
      </c>
      <c r="AC8" s="37">
        <v>0</v>
      </c>
      <c r="AD8" s="37">
        <v>0</v>
      </c>
      <c r="AE8" s="37">
        <v>51.453720206776595</v>
      </c>
      <c r="AF8" s="37">
        <v>0</v>
      </c>
      <c r="AG8" s="37">
        <v>6172955.8600000003</v>
      </c>
      <c r="AH8" s="37">
        <v>0</v>
      </c>
      <c r="AI8" s="37">
        <v>864843</v>
      </c>
      <c r="AJ8" s="37">
        <v>0</v>
      </c>
      <c r="AK8" s="37">
        <v>0</v>
      </c>
      <c r="AL8" s="37">
        <v>0</v>
      </c>
      <c r="AM8" s="37">
        <v>0</v>
      </c>
      <c r="AN8" s="37">
        <v>0</v>
      </c>
      <c r="AO8" s="37">
        <v>560</v>
      </c>
      <c r="AP8" s="37">
        <v>0</v>
      </c>
      <c r="AQ8" s="37">
        <v>1589555.723331121</v>
      </c>
      <c r="AR8" s="37">
        <v>0</v>
      </c>
      <c r="AS8" s="37">
        <v>1946587.2599999912</v>
      </c>
      <c r="AT8" s="37">
        <v>0</v>
      </c>
      <c r="AU8" s="37">
        <v>1529570.11</v>
      </c>
      <c r="AV8" s="37">
        <v>0</v>
      </c>
      <c r="AW8" s="37">
        <v>525395</v>
      </c>
      <c r="AX8" s="37">
        <v>0</v>
      </c>
      <c r="AY8" s="37">
        <v>588170.36</v>
      </c>
      <c r="AZ8" s="37">
        <v>0</v>
      </c>
      <c r="BA8" s="37">
        <v>481681</v>
      </c>
      <c r="BB8" s="37">
        <v>0</v>
      </c>
      <c r="BC8" s="37">
        <v>235413.99</v>
      </c>
      <c r="BD8" s="37">
        <v>0</v>
      </c>
      <c r="BE8" s="37">
        <v>806841.25000000501</v>
      </c>
      <c r="BF8" s="37">
        <v>0</v>
      </c>
      <c r="BG8" s="37">
        <v>0</v>
      </c>
      <c r="BH8" s="37">
        <v>0</v>
      </c>
      <c r="BI8" s="51">
        <v>30189524.21326372</v>
      </c>
      <c r="BJ8" s="51">
        <v>560.0015879</v>
      </c>
    </row>
    <row r="9" spans="1:62" ht="27.75" customHeight="1">
      <c r="A9" s="52">
        <v>3</v>
      </c>
      <c r="B9" s="58" t="s">
        <v>40</v>
      </c>
      <c r="C9" s="117">
        <v>10410205</v>
      </c>
      <c r="D9" s="117">
        <v>0</v>
      </c>
      <c r="E9" s="117">
        <v>47265965.429999985</v>
      </c>
      <c r="F9" s="117">
        <v>2179.91</v>
      </c>
      <c r="G9" s="37">
        <v>64106195.649999581</v>
      </c>
      <c r="H9" s="37">
        <v>0</v>
      </c>
      <c r="I9" s="37">
        <v>45968266.797392413</v>
      </c>
      <c r="J9" s="37">
        <v>0</v>
      </c>
      <c r="K9" s="37">
        <v>47906174.139999814</v>
      </c>
      <c r="L9" s="37">
        <v>0</v>
      </c>
      <c r="M9" s="37">
        <v>25614266.142730635</v>
      </c>
      <c r="N9" s="37">
        <v>0</v>
      </c>
      <c r="O9" s="37">
        <v>19686532.369999997</v>
      </c>
      <c r="P9" s="37">
        <v>0</v>
      </c>
      <c r="Q9" s="37">
        <v>20639345.09</v>
      </c>
      <c r="R9" s="37">
        <v>1865831.7667875001</v>
      </c>
      <c r="S9" s="37">
        <v>4753705.3199999994</v>
      </c>
      <c r="T9" s="37">
        <v>0</v>
      </c>
      <c r="U9" s="37">
        <v>530245.91999999993</v>
      </c>
      <c r="V9" s="37">
        <v>0</v>
      </c>
      <c r="W9" s="37">
        <v>13266344.289999999</v>
      </c>
      <c r="X9" s="37">
        <v>0</v>
      </c>
      <c r="Y9" s="37">
        <v>245462.57</v>
      </c>
      <c r="Z9" s="37">
        <v>0</v>
      </c>
      <c r="AA9" s="37">
        <v>0</v>
      </c>
      <c r="AB9" s="37">
        <v>0</v>
      </c>
      <c r="AC9" s="37">
        <v>1042363.4800000001</v>
      </c>
      <c r="AD9" s="37">
        <v>0</v>
      </c>
      <c r="AE9" s="37">
        <v>2393668.3341029054</v>
      </c>
      <c r="AF9" s="37">
        <v>0</v>
      </c>
      <c r="AG9" s="37">
        <v>0</v>
      </c>
      <c r="AH9" s="37">
        <v>0</v>
      </c>
      <c r="AI9" s="37">
        <v>20441</v>
      </c>
      <c r="AJ9" s="37">
        <v>0</v>
      </c>
      <c r="AK9" s="37">
        <v>0</v>
      </c>
      <c r="AL9" s="37">
        <v>0</v>
      </c>
      <c r="AM9" s="37">
        <v>0</v>
      </c>
      <c r="AN9" s="37">
        <v>0</v>
      </c>
      <c r="AO9" s="37">
        <v>1580350.591991914</v>
      </c>
      <c r="AP9" s="37">
        <v>0</v>
      </c>
      <c r="AQ9" s="37">
        <v>0</v>
      </c>
      <c r="AR9" s="37">
        <v>0</v>
      </c>
      <c r="AS9" s="37">
        <v>0</v>
      </c>
      <c r="AT9" s="37">
        <v>0</v>
      </c>
      <c r="AU9" s="37">
        <v>0</v>
      </c>
      <c r="AV9" s="37">
        <v>0</v>
      </c>
      <c r="AW9" s="37">
        <v>0</v>
      </c>
      <c r="AX9" s="37">
        <v>0</v>
      </c>
      <c r="AY9" s="37">
        <v>0</v>
      </c>
      <c r="AZ9" s="37">
        <v>0</v>
      </c>
      <c r="BA9" s="37">
        <v>0</v>
      </c>
      <c r="BB9" s="37">
        <v>0</v>
      </c>
      <c r="BC9" s="37">
        <v>0</v>
      </c>
      <c r="BD9" s="37">
        <v>0</v>
      </c>
      <c r="BE9" s="37">
        <v>0</v>
      </c>
      <c r="BF9" s="37">
        <v>0</v>
      </c>
      <c r="BG9" s="37">
        <v>0</v>
      </c>
      <c r="BH9" s="37">
        <v>0</v>
      </c>
      <c r="BI9" s="51">
        <v>305429532.12621731</v>
      </c>
      <c r="BJ9" s="51">
        <v>1868011.6767875</v>
      </c>
    </row>
    <row r="10" spans="1:62" ht="16.5" customHeight="1">
      <c r="A10" s="52">
        <v>4</v>
      </c>
      <c r="B10" s="58" t="s">
        <v>41</v>
      </c>
      <c r="C10" s="117">
        <v>0</v>
      </c>
      <c r="D10" s="117">
        <v>0</v>
      </c>
      <c r="E10" s="117">
        <v>1598918.76</v>
      </c>
      <c r="F10" s="117">
        <v>0</v>
      </c>
      <c r="G10" s="37">
        <v>0</v>
      </c>
      <c r="H10" s="37">
        <v>0</v>
      </c>
      <c r="I10" s="37">
        <v>16414.062968316281</v>
      </c>
      <c r="J10" s="37">
        <v>0</v>
      </c>
      <c r="K10" s="37">
        <v>0</v>
      </c>
      <c r="L10" s="37">
        <v>0</v>
      </c>
      <c r="M10" s="37">
        <v>6447.1634439390264</v>
      </c>
      <c r="N10" s="37">
        <v>0</v>
      </c>
      <c r="O10" s="37">
        <v>0</v>
      </c>
      <c r="P10" s="37">
        <v>0</v>
      </c>
      <c r="Q10" s="37">
        <v>0</v>
      </c>
      <c r="R10" s="37">
        <v>0</v>
      </c>
      <c r="S10" s="37">
        <v>0</v>
      </c>
      <c r="T10" s="37">
        <v>0</v>
      </c>
      <c r="U10" s="37">
        <v>0</v>
      </c>
      <c r="V10" s="37">
        <v>0</v>
      </c>
      <c r="W10" s="37">
        <v>0</v>
      </c>
      <c r="X10" s="37">
        <v>0</v>
      </c>
      <c r="Y10" s="37">
        <v>0</v>
      </c>
      <c r="Z10" s="37">
        <v>0</v>
      </c>
      <c r="AA10" s="37">
        <v>0</v>
      </c>
      <c r="AB10" s="37">
        <v>0</v>
      </c>
      <c r="AC10" s="37">
        <v>0</v>
      </c>
      <c r="AD10" s="37">
        <v>0</v>
      </c>
      <c r="AE10" s="37">
        <v>0</v>
      </c>
      <c r="AF10" s="37">
        <v>0</v>
      </c>
      <c r="AG10" s="37">
        <v>0</v>
      </c>
      <c r="AH10" s="37">
        <v>0</v>
      </c>
      <c r="AI10" s="37">
        <v>0</v>
      </c>
      <c r="AJ10" s="37">
        <v>0</v>
      </c>
      <c r="AK10" s="37">
        <v>0</v>
      </c>
      <c r="AL10" s="37">
        <v>0</v>
      </c>
      <c r="AM10" s="37">
        <v>0</v>
      </c>
      <c r="AN10" s="37">
        <v>0</v>
      </c>
      <c r="AO10" s="37">
        <v>0</v>
      </c>
      <c r="AP10" s="37">
        <v>0</v>
      </c>
      <c r="AQ10" s="37">
        <v>0</v>
      </c>
      <c r="AR10" s="37">
        <v>0</v>
      </c>
      <c r="AS10" s="37">
        <v>0</v>
      </c>
      <c r="AT10" s="37">
        <v>0</v>
      </c>
      <c r="AU10" s="37">
        <v>0</v>
      </c>
      <c r="AV10" s="37">
        <v>0</v>
      </c>
      <c r="AW10" s="37">
        <v>0</v>
      </c>
      <c r="AX10" s="37">
        <v>0</v>
      </c>
      <c r="AY10" s="37">
        <v>0</v>
      </c>
      <c r="AZ10" s="37">
        <v>0</v>
      </c>
      <c r="BA10" s="37">
        <v>0</v>
      </c>
      <c r="BB10" s="37">
        <v>0</v>
      </c>
      <c r="BC10" s="37">
        <v>0</v>
      </c>
      <c r="BD10" s="37">
        <v>0</v>
      </c>
      <c r="BE10" s="37">
        <v>0</v>
      </c>
      <c r="BF10" s="37">
        <v>0</v>
      </c>
      <c r="BG10" s="37">
        <v>0</v>
      </c>
      <c r="BH10" s="37">
        <v>0</v>
      </c>
      <c r="BI10" s="51">
        <v>1621779.9864122553</v>
      </c>
      <c r="BJ10" s="51">
        <v>0</v>
      </c>
    </row>
    <row r="11" spans="1:62" ht="16.5" customHeight="1">
      <c r="A11" s="52">
        <v>5</v>
      </c>
      <c r="B11" s="58" t="s">
        <v>42</v>
      </c>
      <c r="C11" s="117">
        <v>0</v>
      </c>
      <c r="D11" s="117">
        <v>0</v>
      </c>
      <c r="E11" s="117">
        <v>330819.84000000003</v>
      </c>
      <c r="F11" s="117">
        <v>78233.2</v>
      </c>
      <c r="G11" s="37">
        <v>90983.719999999987</v>
      </c>
      <c r="H11" s="37">
        <v>64831.039999999994</v>
      </c>
      <c r="I11" s="37">
        <v>0</v>
      </c>
      <c r="J11" s="37">
        <v>0</v>
      </c>
      <c r="K11" s="37">
        <v>0</v>
      </c>
      <c r="L11" s="37">
        <v>0</v>
      </c>
      <c r="M11" s="37">
        <v>37100.536886814509</v>
      </c>
      <c r="N11" s="37">
        <v>0</v>
      </c>
      <c r="O11" s="37">
        <v>0</v>
      </c>
      <c r="P11" s="37">
        <v>0</v>
      </c>
      <c r="Q11" s="37">
        <v>709</v>
      </c>
      <c r="R11" s="37">
        <v>0</v>
      </c>
      <c r="S11" s="37">
        <v>0</v>
      </c>
      <c r="T11" s="37">
        <v>0</v>
      </c>
      <c r="U11" s="37">
        <v>0</v>
      </c>
      <c r="V11" s="37">
        <v>0</v>
      </c>
      <c r="W11" s="37">
        <v>0</v>
      </c>
      <c r="X11" s="37">
        <v>0</v>
      </c>
      <c r="Y11" s="37">
        <v>0</v>
      </c>
      <c r="Z11" s="37">
        <v>0</v>
      </c>
      <c r="AA11" s="37">
        <v>0</v>
      </c>
      <c r="AB11" s="37">
        <v>0</v>
      </c>
      <c r="AC11" s="37">
        <v>0</v>
      </c>
      <c r="AD11" s="37">
        <v>0</v>
      </c>
      <c r="AE11" s="37">
        <v>2369.3625217806321</v>
      </c>
      <c r="AF11" s="37">
        <v>0</v>
      </c>
      <c r="AG11" s="37">
        <v>0</v>
      </c>
      <c r="AH11" s="37">
        <v>0</v>
      </c>
      <c r="AI11" s="37">
        <v>0</v>
      </c>
      <c r="AJ11" s="37">
        <v>0</v>
      </c>
      <c r="AK11" s="37">
        <v>0</v>
      </c>
      <c r="AL11" s="37">
        <v>0</v>
      </c>
      <c r="AM11" s="37">
        <v>0</v>
      </c>
      <c r="AN11" s="37">
        <v>0</v>
      </c>
      <c r="AO11" s="37">
        <v>0</v>
      </c>
      <c r="AP11" s="37">
        <v>0</v>
      </c>
      <c r="AQ11" s="37">
        <v>0</v>
      </c>
      <c r="AR11" s="37">
        <v>0</v>
      </c>
      <c r="AS11" s="37">
        <v>0</v>
      </c>
      <c r="AT11" s="37">
        <v>0</v>
      </c>
      <c r="AU11" s="37">
        <v>0</v>
      </c>
      <c r="AV11" s="37">
        <v>0</v>
      </c>
      <c r="AW11" s="37">
        <v>0</v>
      </c>
      <c r="AX11" s="37">
        <v>0</v>
      </c>
      <c r="AY11" s="37">
        <v>0</v>
      </c>
      <c r="AZ11" s="37">
        <v>0</v>
      </c>
      <c r="BA11" s="37">
        <v>0</v>
      </c>
      <c r="BB11" s="37">
        <v>0</v>
      </c>
      <c r="BC11" s="37">
        <v>0</v>
      </c>
      <c r="BD11" s="37">
        <v>0</v>
      </c>
      <c r="BE11" s="37">
        <v>0</v>
      </c>
      <c r="BF11" s="37">
        <v>0</v>
      </c>
      <c r="BG11" s="37">
        <v>0</v>
      </c>
      <c r="BH11" s="37">
        <v>0</v>
      </c>
      <c r="BI11" s="51">
        <v>461982.45940859517</v>
      </c>
      <c r="BJ11" s="51">
        <v>143064.24</v>
      </c>
    </row>
    <row r="12" spans="1:62" ht="16.5" customHeight="1">
      <c r="A12" s="52">
        <v>6</v>
      </c>
      <c r="B12" s="58" t="s">
        <v>43</v>
      </c>
      <c r="C12" s="117">
        <v>3738</v>
      </c>
      <c r="D12" s="117">
        <v>0</v>
      </c>
      <c r="E12" s="117">
        <v>2915859.1100000003</v>
      </c>
      <c r="F12" s="117">
        <v>2664637.9500000002</v>
      </c>
      <c r="G12" s="37">
        <v>134161.89000000001</v>
      </c>
      <c r="H12" s="37">
        <v>14645.81</v>
      </c>
      <c r="I12" s="37">
        <v>66324.02987498189</v>
      </c>
      <c r="J12" s="37">
        <v>0</v>
      </c>
      <c r="K12" s="37">
        <v>39425.909999999996</v>
      </c>
      <c r="L12" s="37">
        <v>0</v>
      </c>
      <c r="M12" s="37">
        <v>1231.1937395115565</v>
      </c>
      <c r="N12" s="37">
        <v>0</v>
      </c>
      <c r="O12" s="37">
        <v>2079.48</v>
      </c>
      <c r="P12" s="37">
        <v>0</v>
      </c>
      <c r="Q12" s="37">
        <v>16783.620078125001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33191.08</v>
      </c>
      <c r="X12" s="37">
        <v>0</v>
      </c>
      <c r="Y12" s="37">
        <v>0</v>
      </c>
      <c r="Z12" s="37">
        <v>0</v>
      </c>
      <c r="AA12" s="37">
        <v>0</v>
      </c>
      <c r="AB12" s="37">
        <v>0</v>
      </c>
      <c r="AC12" s="37">
        <v>0</v>
      </c>
      <c r="AD12" s="37">
        <v>0</v>
      </c>
      <c r="AE12" s="37">
        <v>126218.22561014829</v>
      </c>
      <c r="AF12" s="37">
        <v>0</v>
      </c>
      <c r="AG12" s="37">
        <v>0</v>
      </c>
      <c r="AH12" s="37">
        <v>0</v>
      </c>
      <c r="AI12" s="37">
        <v>0</v>
      </c>
      <c r="AJ12" s="37">
        <v>0</v>
      </c>
      <c r="AK12" s="37">
        <v>0</v>
      </c>
      <c r="AL12" s="37">
        <v>0</v>
      </c>
      <c r="AM12" s="37">
        <v>0</v>
      </c>
      <c r="AN12" s="37">
        <v>0</v>
      </c>
      <c r="AO12" s="37">
        <v>0</v>
      </c>
      <c r="AP12" s="37">
        <v>0</v>
      </c>
      <c r="AQ12" s="37">
        <v>0</v>
      </c>
      <c r="AR12" s="37">
        <v>0</v>
      </c>
      <c r="AS12" s="37">
        <v>0</v>
      </c>
      <c r="AT12" s="37">
        <v>0</v>
      </c>
      <c r="AU12" s="37">
        <v>0</v>
      </c>
      <c r="AV12" s="37">
        <v>0</v>
      </c>
      <c r="AW12" s="37">
        <v>0</v>
      </c>
      <c r="AX12" s="37">
        <v>0</v>
      </c>
      <c r="AY12" s="37">
        <v>0</v>
      </c>
      <c r="AZ12" s="37">
        <v>0</v>
      </c>
      <c r="BA12" s="37">
        <v>0</v>
      </c>
      <c r="BB12" s="37">
        <v>0</v>
      </c>
      <c r="BC12" s="37">
        <v>0</v>
      </c>
      <c r="BD12" s="37">
        <v>0</v>
      </c>
      <c r="BE12" s="37">
        <v>0</v>
      </c>
      <c r="BF12" s="37">
        <v>0</v>
      </c>
      <c r="BG12" s="37">
        <v>0</v>
      </c>
      <c r="BH12" s="37">
        <v>0</v>
      </c>
      <c r="BI12" s="51">
        <v>3339012.5393027673</v>
      </c>
      <c r="BJ12" s="51">
        <v>2679283.7600000002</v>
      </c>
    </row>
    <row r="13" spans="1:62" ht="16.5" customHeight="1">
      <c r="A13" s="52">
        <v>7</v>
      </c>
      <c r="B13" s="58" t="s">
        <v>44</v>
      </c>
      <c r="C13" s="117">
        <v>2559</v>
      </c>
      <c r="D13" s="117">
        <v>0</v>
      </c>
      <c r="E13" s="117">
        <v>846542.58000000031</v>
      </c>
      <c r="F13" s="117">
        <v>0</v>
      </c>
      <c r="G13" s="37">
        <v>190363.04000000004</v>
      </c>
      <c r="H13" s="37">
        <v>0</v>
      </c>
      <c r="I13" s="37">
        <v>1080038.3753042414</v>
      </c>
      <c r="J13" s="37">
        <v>0</v>
      </c>
      <c r="K13" s="37">
        <v>74338.839999999938</v>
      </c>
      <c r="L13" s="37">
        <v>0</v>
      </c>
      <c r="M13" s="37">
        <v>102702.31898169614</v>
      </c>
      <c r="N13" s="37">
        <v>0</v>
      </c>
      <c r="O13" s="37">
        <v>0</v>
      </c>
      <c r="P13" s="37">
        <v>0</v>
      </c>
      <c r="Q13" s="37">
        <v>640741.97200000007</v>
      </c>
      <c r="R13" s="37">
        <v>22109.901735800002</v>
      </c>
      <c r="S13" s="37">
        <v>0</v>
      </c>
      <c r="T13" s="37">
        <v>0</v>
      </c>
      <c r="U13" s="37">
        <v>1401.62</v>
      </c>
      <c r="V13" s="37">
        <v>0</v>
      </c>
      <c r="W13" s="37">
        <v>175678.15</v>
      </c>
      <c r="X13" s="37">
        <v>0</v>
      </c>
      <c r="Y13" s="37">
        <v>1568</v>
      </c>
      <c r="Z13" s="37">
        <v>0</v>
      </c>
      <c r="AA13" s="37">
        <v>0</v>
      </c>
      <c r="AB13" s="37">
        <v>0</v>
      </c>
      <c r="AC13" s="37">
        <v>7066.3200000000006</v>
      </c>
      <c r="AD13" s="37">
        <v>0</v>
      </c>
      <c r="AE13" s="37">
        <v>1157.7173418152449</v>
      </c>
      <c r="AF13" s="37">
        <v>0</v>
      </c>
      <c r="AG13" s="37">
        <v>0</v>
      </c>
      <c r="AH13" s="37">
        <v>0</v>
      </c>
      <c r="AI13" s="37">
        <v>0</v>
      </c>
      <c r="AJ13" s="37">
        <v>0</v>
      </c>
      <c r="AK13" s="37">
        <v>0</v>
      </c>
      <c r="AL13" s="37">
        <v>0</v>
      </c>
      <c r="AM13" s="37">
        <v>0</v>
      </c>
      <c r="AN13" s="37">
        <v>0</v>
      </c>
      <c r="AO13" s="37">
        <v>1473.6822888455465</v>
      </c>
      <c r="AP13" s="37">
        <v>0</v>
      </c>
      <c r="AQ13" s="37">
        <v>0</v>
      </c>
      <c r="AR13" s="37">
        <v>0</v>
      </c>
      <c r="AS13" s="37">
        <v>0</v>
      </c>
      <c r="AT13" s="37">
        <v>0</v>
      </c>
      <c r="AU13" s="37">
        <v>0</v>
      </c>
      <c r="AV13" s="37">
        <v>0</v>
      </c>
      <c r="AW13" s="37">
        <v>0</v>
      </c>
      <c r="AX13" s="37">
        <v>0</v>
      </c>
      <c r="AY13" s="37">
        <v>0</v>
      </c>
      <c r="AZ13" s="37">
        <v>0</v>
      </c>
      <c r="BA13" s="37">
        <v>0</v>
      </c>
      <c r="BB13" s="37">
        <v>0</v>
      </c>
      <c r="BC13" s="37">
        <v>0</v>
      </c>
      <c r="BD13" s="37">
        <v>0</v>
      </c>
      <c r="BE13" s="37">
        <v>0</v>
      </c>
      <c r="BF13" s="37">
        <v>0</v>
      </c>
      <c r="BG13" s="37">
        <v>0</v>
      </c>
      <c r="BH13" s="37">
        <v>0</v>
      </c>
      <c r="BI13" s="51">
        <v>3125631.6159165981</v>
      </c>
      <c r="BJ13" s="51">
        <v>22109.901735800002</v>
      </c>
    </row>
    <row r="14" spans="1:62" ht="16.5" customHeight="1">
      <c r="A14" s="52">
        <v>8</v>
      </c>
      <c r="B14" s="58" t="s">
        <v>45</v>
      </c>
      <c r="C14" s="117">
        <v>542914</v>
      </c>
      <c r="D14" s="117">
        <v>0</v>
      </c>
      <c r="E14" s="117">
        <v>9463284.2499999981</v>
      </c>
      <c r="F14" s="117">
        <v>2435049.89</v>
      </c>
      <c r="G14" s="37">
        <v>2794669.5100000012</v>
      </c>
      <c r="H14" s="37">
        <v>207559.12</v>
      </c>
      <c r="I14" s="37">
        <v>10144589.236056127</v>
      </c>
      <c r="J14" s="37">
        <v>0</v>
      </c>
      <c r="K14" s="37">
        <v>11021378.090000009</v>
      </c>
      <c r="L14" s="37">
        <v>381260.86</v>
      </c>
      <c r="M14" s="37">
        <v>10388918.866296168</v>
      </c>
      <c r="N14" s="37">
        <v>36000.949999999997</v>
      </c>
      <c r="O14" s="37">
        <v>0</v>
      </c>
      <c r="P14" s="37">
        <v>0</v>
      </c>
      <c r="Q14" s="37">
        <v>7211218.9107251223</v>
      </c>
      <c r="R14" s="37">
        <v>1096031.7563159</v>
      </c>
      <c r="S14" s="37">
        <v>3399189.5999999987</v>
      </c>
      <c r="T14" s="37">
        <v>0</v>
      </c>
      <c r="U14" s="37">
        <v>136671.13</v>
      </c>
      <c r="V14" s="37">
        <v>0</v>
      </c>
      <c r="W14" s="37">
        <v>14391195.01</v>
      </c>
      <c r="X14" s="37">
        <v>0</v>
      </c>
      <c r="Y14" s="37">
        <v>496833.58</v>
      </c>
      <c r="Z14" s="37">
        <v>0</v>
      </c>
      <c r="AA14" s="37">
        <v>43337.808903600002</v>
      </c>
      <c r="AB14" s="37">
        <v>0</v>
      </c>
      <c r="AC14" s="37">
        <v>773993.95000000019</v>
      </c>
      <c r="AD14" s="37">
        <v>0</v>
      </c>
      <c r="AE14" s="37">
        <v>72495.897871857858</v>
      </c>
      <c r="AF14" s="37">
        <v>0</v>
      </c>
      <c r="AG14" s="37">
        <v>0</v>
      </c>
      <c r="AH14" s="37">
        <v>0</v>
      </c>
      <c r="AI14" s="37">
        <v>2863</v>
      </c>
      <c r="AJ14" s="37">
        <v>0</v>
      </c>
      <c r="AK14" s="37">
        <v>0</v>
      </c>
      <c r="AL14" s="37">
        <v>0</v>
      </c>
      <c r="AM14" s="37">
        <v>301201.7</v>
      </c>
      <c r="AN14" s="37">
        <v>0</v>
      </c>
      <c r="AO14" s="37">
        <v>521135.71336116799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0</v>
      </c>
      <c r="BH14" s="37">
        <v>0</v>
      </c>
      <c r="BI14" s="51">
        <v>71705890.253214061</v>
      </c>
      <c r="BJ14" s="51">
        <v>4155902.5763159003</v>
      </c>
    </row>
    <row r="15" spans="1:62" ht="16.5" customHeight="1">
      <c r="A15" s="52">
        <v>9</v>
      </c>
      <c r="B15" s="58" t="s">
        <v>46</v>
      </c>
      <c r="C15" s="117">
        <v>124696</v>
      </c>
      <c r="D15" s="117">
        <v>0</v>
      </c>
      <c r="E15" s="117">
        <v>991753.82</v>
      </c>
      <c r="F15" s="117">
        <v>0</v>
      </c>
      <c r="G15" s="37">
        <v>1019164.1131199999</v>
      </c>
      <c r="H15" s="37">
        <v>2954.79</v>
      </c>
      <c r="I15" s="37">
        <v>314834.40878586512</v>
      </c>
      <c r="J15" s="37">
        <v>0</v>
      </c>
      <c r="K15" s="37">
        <v>3088954.7199999997</v>
      </c>
      <c r="L15" s="37">
        <v>0</v>
      </c>
      <c r="M15" s="37">
        <v>266785.26545539533</v>
      </c>
      <c r="N15" s="37">
        <v>0</v>
      </c>
      <c r="O15" s="37">
        <v>69808.079999999987</v>
      </c>
      <c r="P15" s="37">
        <v>0</v>
      </c>
      <c r="Q15" s="37">
        <v>141036.75927487732</v>
      </c>
      <c r="R15" s="37">
        <v>0</v>
      </c>
      <c r="S15" s="37">
        <v>129690.94</v>
      </c>
      <c r="T15" s="37">
        <v>0</v>
      </c>
      <c r="U15" s="37">
        <v>0</v>
      </c>
      <c r="V15" s="37">
        <v>0</v>
      </c>
      <c r="W15" s="37">
        <v>686245.66</v>
      </c>
      <c r="X15" s="37">
        <v>0</v>
      </c>
      <c r="Y15" s="37">
        <v>665.9</v>
      </c>
      <c r="Z15" s="37">
        <v>0</v>
      </c>
      <c r="AA15" s="37">
        <v>0</v>
      </c>
      <c r="AB15" s="37">
        <v>0</v>
      </c>
      <c r="AC15" s="37">
        <v>0</v>
      </c>
      <c r="AD15" s="37">
        <v>0</v>
      </c>
      <c r="AE15" s="37">
        <v>20873.541045129172</v>
      </c>
      <c r="AF15" s="37">
        <v>0</v>
      </c>
      <c r="AG15" s="37">
        <v>0</v>
      </c>
      <c r="AH15" s="37">
        <v>0</v>
      </c>
      <c r="AI15" s="37">
        <v>0</v>
      </c>
      <c r="AJ15" s="37">
        <v>0</v>
      </c>
      <c r="AK15" s="37">
        <v>0</v>
      </c>
      <c r="AL15" s="37">
        <v>0</v>
      </c>
      <c r="AM15" s="37">
        <v>1531.27</v>
      </c>
      <c r="AN15" s="37">
        <v>0</v>
      </c>
      <c r="AO15" s="37">
        <v>11804.34019996071</v>
      </c>
      <c r="AP15" s="37">
        <v>0</v>
      </c>
      <c r="AQ15" s="37">
        <v>0</v>
      </c>
      <c r="AR15" s="37">
        <v>0</v>
      </c>
      <c r="AS15" s="37">
        <v>0</v>
      </c>
      <c r="AT15" s="37">
        <v>0</v>
      </c>
      <c r="AU15" s="37">
        <v>0</v>
      </c>
      <c r="AV15" s="37">
        <v>0</v>
      </c>
      <c r="AW15" s="37">
        <v>0</v>
      </c>
      <c r="AX15" s="37">
        <v>0</v>
      </c>
      <c r="AY15" s="37">
        <v>0</v>
      </c>
      <c r="AZ15" s="37">
        <v>0</v>
      </c>
      <c r="BA15" s="37">
        <v>0</v>
      </c>
      <c r="BB15" s="37">
        <v>0</v>
      </c>
      <c r="BC15" s="37">
        <v>0</v>
      </c>
      <c r="BD15" s="37">
        <v>0</v>
      </c>
      <c r="BE15" s="37">
        <v>0</v>
      </c>
      <c r="BF15" s="37">
        <v>0</v>
      </c>
      <c r="BG15" s="37">
        <v>0</v>
      </c>
      <c r="BH15" s="37">
        <v>0</v>
      </c>
      <c r="BI15" s="51">
        <v>6867844.8178812275</v>
      </c>
      <c r="BJ15" s="51">
        <v>2954.79</v>
      </c>
    </row>
    <row r="16" spans="1:62" ht="27.75" customHeight="1">
      <c r="A16" s="52">
        <v>10</v>
      </c>
      <c r="B16" s="58" t="s">
        <v>47</v>
      </c>
      <c r="C16" s="117">
        <v>75867895</v>
      </c>
      <c r="D16" s="117">
        <v>0</v>
      </c>
      <c r="E16" s="117">
        <v>33653779.900000006</v>
      </c>
      <c r="F16" s="117">
        <v>0</v>
      </c>
      <c r="G16" s="37">
        <v>32184972.519999996</v>
      </c>
      <c r="H16" s="37">
        <v>0</v>
      </c>
      <c r="I16" s="37">
        <v>26850198.029589169</v>
      </c>
      <c r="J16" s="37">
        <v>0</v>
      </c>
      <c r="K16" s="37">
        <v>12833418.049999995</v>
      </c>
      <c r="L16" s="37">
        <v>19338.41</v>
      </c>
      <c r="M16" s="37">
        <v>21452686.427214261</v>
      </c>
      <c r="N16" s="37">
        <v>0</v>
      </c>
      <c r="O16" s="37">
        <v>44342175.090000004</v>
      </c>
      <c r="P16" s="37">
        <v>0</v>
      </c>
      <c r="Q16" s="37">
        <v>44296177.779999994</v>
      </c>
      <c r="R16" s="37">
        <v>4666241.0308783995</v>
      </c>
      <c r="S16" s="37">
        <v>41338924.189999998</v>
      </c>
      <c r="T16" s="37">
        <v>0</v>
      </c>
      <c r="U16" s="37">
        <v>9759777.5999999996</v>
      </c>
      <c r="V16" s="37">
        <v>0</v>
      </c>
      <c r="W16" s="37">
        <v>18170325.760000002</v>
      </c>
      <c r="X16" s="37">
        <v>0</v>
      </c>
      <c r="Y16" s="37">
        <v>30921.26</v>
      </c>
      <c r="Z16" s="37">
        <v>0</v>
      </c>
      <c r="AA16" s="37">
        <v>0</v>
      </c>
      <c r="AB16" s="37">
        <v>0</v>
      </c>
      <c r="AC16" s="37">
        <v>786149.64999999979</v>
      </c>
      <c r="AD16" s="37">
        <v>0</v>
      </c>
      <c r="AE16" s="37">
        <v>726829.94782766863</v>
      </c>
      <c r="AF16" s="37">
        <v>0</v>
      </c>
      <c r="AG16" s="37">
        <v>0</v>
      </c>
      <c r="AH16" s="37">
        <v>0</v>
      </c>
      <c r="AI16" s="37">
        <v>0</v>
      </c>
      <c r="AJ16" s="37">
        <v>0</v>
      </c>
      <c r="AK16" s="37">
        <v>0</v>
      </c>
      <c r="AL16" s="37">
        <v>0</v>
      </c>
      <c r="AM16" s="37">
        <v>0</v>
      </c>
      <c r="AN16" s="37">
        <v>0</v>
      </c>
      <c r="AO16" s="37">
        <v>6190845.592844326</v>
      </c>
      <c r="AP16" s="37">
        <v>0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467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  <c r="BI16" s="51">
        <v>368485543.7974754</v>
      </c>
      <c r="BJ16" s="51">
        <v>4685579.4408783996</v>
      </c>
    </row>
    <row r="17" spans="1:62" s="17" customFormat="1" ht="16.5" customHeight="1">
      <c r="A17" s="57" t="s">
        <v>48</v>
      </c>
      <c r="B17" s="58" t="s">
        <v>49</v>
      </c>
      <c r="C17" s="117">
        <v>75867895</v>
      </c>
      <c r="D17" s="117">
        <v>0</v>
      </c>
      <c r="E17" s="117">
        <v>32546209.74000001</v>
      </c>
      <c r="F17" s="117">
        <v>0</v>
      </c>
      <c r="G17" s="37">
        <v>31540356.409999996</v>
      </c>
      <c r="H17" s="37">
        <v>0</v>
      </c>
      <c r="I17" s="37">
        <v>26477014.016682617</v>
      </c>
      <c r="J17" s="37">
        <v>0</v>
      </c>
      <c r="K17" s="37">
        <v>12692267.759999994</v>
      </c>
      <c r="L17" s="37">
        <v>19338.41</v>
      </c>
      <c r="M17" s="37">
        <v>21061882.795312963</v>
      </c>
      <c r="N17" s="37">
        <v>0</v>
      </c>
      <c r="O17" s="37">
        <v>44192107.440000005</v>
      </c>
      <c r="P17" s="37">
        <v>0</v>
      </c>
      <c r="Q17" s="37">
        <v>44296959.040803879</v>
      </c>
      <c r="R17" s="37">
        <v>4666241.0308783995</v>
      </c>
      <c r="S17" s="37">
        <v>41245415.830000006</v>
      </c>
      <c r="T17" s="37">
        <v>0</v>
      </c>
      <c r="U17" s="37">
        <v>9759777.5999999996</v>
      </c>
      <c r="V17" s="37">
        <v>0</v>
      </c>
      <c r="W17" s="37">
        <v>17632500.07</v>
      </c>
      <c r="X17" s="37">
        <v>0</v>
      </c>
      <c r="Y17" s="37">
        <v>30921.26</v>
      </c>
      <c r="Z17" s="37">
        <v>0</v>
      </c>
      <c r="AA17" s="37">
        <v>0</v>
      </c>
      <c r="AB17" s="37">
        <v>0</v>
      </c>
      <c r="AC17" s="37">
        <v>786149.64999999979</v>
      </c>
      <c r="AD17" s="37">
        <v>0</v>
      </c>
      <c r="AE17" s="37">
        <v>724939.70792994695</v>
      </c>
      <c r="AF17" s="37">
        <v>0</v>
      </c>
      <c r="AG17" s="37">
        <v>0</v>
      </c>
      <c r="AH17" s="37">
        <v>0</v>
      </c>
      <c r="AI17" s="37">
        <v>0</v>
      </c>
      <c r="AJ17" s="37">
        <v>0</v>
      </c>
      <c r="AK17" s="37">
        <v>0</v>
      </c>
      <c r="AL17" s="37">
        <v>0</v>
      </c>
      <c r="AM17" s="37">
        <v>0</v>
      </c>
      <c r="AN17" s="37">
        <v>0</v>
      </c>
      <c r="AO17" s="37">
        <v>6183152.262844326</v>
      </c>
      <c r="AP17" s="37">
        <v>0</v>
      </c>
      <c r="AQ17" s="37">
        <v>0</v>
      </c>
      <c r="AR17" s="37">
        <v>0</v>
      </c>
      <c r="AS17" s="37">
        <v>0</v>
      </c>
      <c r="AT17" s="37">
        <v>0</v>
      </c>
      <c r="AU17" s="37">
        <v>0</v>
      </c>
      <c r="AV17" s="37">
        <v>0</v>
      </c>
      <c r="AW17" s="37">
        <v>0</v>
      </c>
      <c r="AX17" s="37">
        <v>0</v>
      </c>
      <c r="AY17" s="37">
        <v>0</v>
      </c>
      <c r="AZ17" s="37">
        <v>0</v>
      </c>
      <c r="BA17" s="37">
        <v>0</v>
      </c>
      <c r="BB17" s="37">
        <v>0</v>
      </c>
      <c r="BC17" s="37">
        <v>467</v>
      </c>
      <c r="BD17" s="37">
        <v>0</v>
      </c>
      <c r="BE17" s="37">
        <v>0</v>
      </c>
      <c r="BF17" s="37">
        <v>0</v>
      </c>
      <c r="BG17" s="37">
        <v>0</v>
      </c>
      <c r="BH17" s="37">
        <v>0</v>
      </c>
      <c r="BI17" s="51">
        <v>365038015.5835737</v>
      </c>
      <c r="BJ17" s="51">
        <v>4685579.4408783996</v>
      </c>
    </row>
    <row r="18" spans="1:62" s="17" customFormat="1" ht="16.5" customHeight="1">
      <c r="A18" s="57" t="s">
        <v>50</v>
      </c>
      <c r="B18" s="58" t="s">
        <v>51</v>
      </c>
      <c r="C18" s="117">
        <v>0</v>
      </c>
      <c r="D18" s="117">
        <v>0</v>
      </c>
      <c r="E18" s="117">
        <v>1107570.1600000001</v>
      </c>
      <c r="F18" s="117">
        <v>0</v>
      </c>
      <c r="G18" s="37">
        <v>574433.28999999992</v>
      </c>
      <c r="H18" s="37">
        <v>0</v>
      </c>
      <c r="I18" s="37">
        <v>373184.01290654956</v>
      </c>
      <c r="J18" s="37">
        <v>0</v>
      </c>
      <c r="K18" s="37">
        <v>970.87</v>
      </c>
      <c r="L18" s="37">
        <v>0</v>
      </c>
      <c r="M18" s="37">
        <v>65243.312728256118</v>
      </c>
      <c r="N18" s="37">
        <v>0</v>
      </c>
      <c r="O18" s="37">
        <v>0</v>
      </c>
      <c r="P18" s="37">
        <v>0</v>
      </c>
      <c r="Q18" s="37">
        <v>-61904.67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67203.61</v>
      </c>
      <c r="X18" s="37">
        <v>0</v>
      </c>
      <c r="Y18" s="37">
        <v>0</v>
      </c>
      <c r="Z18" s="37">
        <v>0</v>
      </c>
      <c r="AA18" s="37">
        <v>0</v>
      </c>
      <c r="AB18" s="37">
        <v>0</v>
      </c>
      <c r="AC18" s="37">
        <v>0</v>
      </c>
      <c r="AD18" s="37">
        <v>0</v>
      </c>
      <c r="AE18" s="37">
        <v>0</v>
      </c>
      <c r="AF18" s="37">
        <v>0</v>
      </c>
      <c r="AG18" s="37">
        <v>0</v>
      </c>
      <c r="AH18" s="37">
        <v>0</v>
      </c>
      <c r="AI18" s="37">
        <v>0</v>
      </c>
      <c r="AJ18" s="37">
        <v>0</v>
      </c>
      <c r="AK18" s="37">
        <v>0</v>
      </c>
      <c r="AL18" s="37">
        <v>0</v>
      </c>
      <c r="AM18" s="37">
        <v>0</v>
      </c>
      <c r="AN18" s="37">
        <v>0</v>
      </c>
      <c r="AO18" s="37">
        <v>0</v>
      </c>
      <c r="AP18" s="37">
        <v>0</v>
      </c>
      <c r="AQ18" s="37">
        <v>0</v>
      </c>
      <c r="AR18" s="37">
        <v>0</v>
      </c>
      <c r="AS18" s="37">
        <v>0</v>
      </c>
      <c r="AT18" s="37">
        <v>0</v>
      </c>
      <c r="AU18" s="37">
        <v>0</v>
      </c>
      <c r="AV18" s="37">
        <v>0</v>
      </c>
      <c r="AW18" s="37">
        <v>0</v>
      </c>
      <c r="AX18" s="37">
        <v>0</v>
      </c>
      <c r="AY18" s="37">
        <v>0</v>
      </c>
      <c r="AZ18" s="37">
        <v>0</v>
      </c>
      <c r="BA18" s="37">
        <v>0</v>
      </c>
      <c r="BB18" s="37">
        <v>0</v>
      </c>
      <c r="BC18" s="37">
        <v>0</v>
      </c>
      <c r="BD18" s="37">
        <v>0</v>
      </c>
      <c r="BE18" s="37">
        <v>0</v>
      </c>
      <c r="BF18" s="37">
        <v>0</v>
      </c>
      <c r="BG18" s="37">
        <v>0</v>
      </c>
      <c r="BH18" s="37">
        <v>0</v>
      </c>
      <c r="BI18" s="51">
        <v>2126700.5856348057</v>
      </c>
      <c r="BJ18" s="51">
        <v>0</v>
      </c>
    </row>
    <row r="19" spans="1:62" s="17" customFormat="1" ht="28.5" customHeight="1">
      <c r="A19" s="57" t="s">
        <v>52</v>
      </c>
      <c r="B19" s="58" t="s">
        <v>53</v>
      </c>
      <c r="C19" s="117">
        <v>0</v>
      </c>
      <c r="D19" s="117">
        <v>0</v>
      </c>
      <c r="E19" s="117">
        <v>0</v>
      </c>
      <c r="F19" s="117">
        <v>0</v>
      </c>
      <c r="G19" s="37">
        <v>11397.67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149720.37</v>
      </c>
      <c r="P19" s="37">
        <v>0</v>
      </c>
      <c r="Q19" s="37">
        <v>61123.409196123859</v>
      </c>
      <c r="R19" s="37">
        <v>0</v>
      </c>
      <c r="S19" s="37">
        <v>93508.359999999986</v>
      </c>
      <c r="T19" s="37">
        <v>0</v>
      </c>
      <c r="U19" s="37">
        <v>0</v>
      </c>
      <c r="V19" s="37">
        <v>0</v>
      </c>
      <c r="W19" s="37">
        <v>0</v>
      </c>
      <c r="X19" s="37">
        <v>0</v>
      </c>
      <c r="Y19" s="37">
        <v>0</v>
      </c>
      <c r="Z19" s="37">
        <v>0</v>
      </c>
      <c r="AA19" s="37">
        <v>0</v>
      </c>
      <c r="AB19" s="37">
        <v>0</v>
      </c>
      <c r="AC19" s="37">
        <v>0</v>
      </c>
      <c r="AD19" s="37">
        <v>0</v>
      </c>
      <c r="AE19" s="37">
        <v>216.04159886006846</v>
      </c>
      <c r="AF19" s="37">
        <v>0</v>
      </c>
      <c r="AG19" s="37">
        <v>0</v>
      </c>
      <c r="AH19" s="37">
        <v>0</v>
      </c>
      <c r="AI19" s="37">
        <v>0</v>
      </c>
      <c r="AJ19" s="37">
        <v>0</v>
      </c>
      <c r="AK19" s="37">
        <v>0</v>
      </c>
      <c r="AL19" s="37">
        <v>0</v>
      </c>
      <c r="AM19" s="37">
        <v>0</v>
      </c>
      <c r="AN19" s="37">
        <v>0</v>
      </c>
      <c r="AO19" s="37">
        <v>7693.33</v>
      </c>
      <c r="AP19" s="37">
        <v>0</v>
      </c>
      <c r="AQ19" s="37">
        <v>0</v>
      </c>
      <c r="AR19" s="37">
        <v>0</v>
      </c>
      <c r="AS19" s="37">
        <v>0</v>
      </c>
      <c r="AT19" s="37">
        <v>0</v>
      </c>
      <c r="AU19" s="37">
        <v>0</v>
      </c>
      <c r="AV19" s="37">
        <v>0</v>
      </c>
      <c r="AW19" s="37">
        <v>0</v>
      </c>
      <c r="AX19" s="37">
        <v>0</v>
      </c>
      <c r="AY19" s="37">
        <v>0</v>
      </c>
      <c r="AZ19" s="37">
        <v>0</v>
      </c>
      <c r="BA19" s="37">
        <v>0</v>
      </c>
      <c r="BB19" s="37">
        <v>0</v>
      </c>
      <c r="BC19" s="37">
        <v>0</v>
      </c>
      <c r="BD19" s="37">
        <v>0</v>
      </c>
      <c r="BE19" s="37">
        <v>0</v>
      </c>
      <c r="BF19" s="37">
        <v>0</v>
      </c>
      <c r="BG19" s="37">
        <v>0</v>
      </c>
      <c r="BH19" s="37">
        <v>0</v>
      </c>
      <c r="BI19" s="51">
        <v>323659.18079498393</v>
      </c>
      <c r="BJ19" s="51">
        <v>0</v>
      </c>
    </row>
    <row r="20" spans="1:62" s="17" customFormat="1" ht="17.25" customHeight="1">
      <c r="A20" s="57" t="s">
        <v>54</v>
      </c>
      <c r="B20" s="58" t="s">
        <v>55</v>
      </c>
      <c r="C20" s="117">
        <v>0</v>
      </c>
      <c r="D20" s="117">
        <v>0</v>
      </c>
      <c r="E20" s="117">
        <v>0</v>
      </c>
      <c r="F20" s="117">
        <v>0</v>
      </c>
      <c r="G20" s="37">
        <v>58785.149999999994</v>
      </c>
      <c r="H20" s="37">
        <v>0</v>
      </c>
      <c r="I20" s="37">
        <v>0</v>
      </c>
      <c r="J20" s="37">
        <v>0</v>
      </c>
      <c r="K20" s="37">
        <v>140179.42000000001</v>
      </c>
      <c r="L20" s="37">
        <v>0</v>
      </c>
      <c r="M20" s="37">
        <v>325560.31917304505</v>
      </c>
      <c r="N20" s="37">
        <v>0</v>
      </c>
      <c r="O20" s="37">
        <v>347.28</v>
      </c>
      <c r="P20" s="37">
        <v>0</v>
      </c>
      <c r="Q20" s="37">
        <v>1.6007106751203537E-10</v>
      </c>
      <c r="R20" s="37">
        <v>0</v>
      </c>
      <c r="S20" s="37">
        <v>0</v>
      </c>
      <c r="T20" s="37">
        <v>0</v>
      </c>
      <c r="U20" s="37">
        <v>0</v>
      </c>
      <c r="V20" s="37">
        <v>0</v>
      </c>
      <c r="W20" s="37">
        <v>470622.07999999996</v>
      </c>
      <c r="X20" s="37">
        <v>0</v>
      </c>
      <c r="Y20" s="37">
        <v>0</v>
      </c>
      <c r="Z20" s="37">
        <v>0</v>
      </c>
      <c r="AA20" s="37">
        <v>0</v>
      </c>
      <c r="AB20" s="37">
        <v>0</v>
      </c>
      <c r="AC20" s="37">
        <v>0</v>
      </c>
      <c r="AD20" s="37">
        <v>0</v>
      </c>
      <c r="AE20" s="37">
        <v>1674.19829886154</v>
      </c>
      <c r="AF20" s="37">
        <v>0</v>
      </c>
      <c r="AG20" s="37">
        <v>0</v>
      </c>
      <c r="AH20" s="37">
        <v>0</v>
      </c>
      <c r="AI20" s="37">
        <v>0</v>
      </c>
      <c r="AJ20" s="37">
        <v>0</v>
      </c>
      <c r="AK20" s="37">
        <v>0</v>
      </c>
      <c r="AL20" s="37">
        <v>0</v>
      </c>
      <c r="AM20" s="37">
        <v>0</v>
      </c>
      <c r="AN20" s="37">
        <v>0</v>
      </c>
      <c r="AO20" s="37">
        <v>0</v>
      </c>
      <c r="AP20" s="37">
        <v>0</v>
      </c>
      <c r="AQ20" s="37">
        <v>0</v>
      </c>
      <c r="AR20" s="37">
        <v>0</v>
      </c>
      <c r="AS20" s="37">
        <v>0</v>
      </c>
      <c r="AT20" s="37">
        <v>0</v>
      </c>
      <c r="AU20" s="37">
        <v>0</v>
      </c>
      <c r="AV20" s="37">
        <v>0</v>
      </c>
      <c r="AW20" s="37">
        <v>0</v>
      </c>
      <c r="AX20" s="37">
        <v>0</v>
      </c>
      <c r="AY20" s="37">
        <v>0</v>
      </c>
      <c r="AZ20" s="37">
        <v>0</v>
      </c>
      <c r="BA20" s="37">
        <v>0</v>
      </c>
      <c r="BB20" s="37">
        <v>0</v>
      </c>
      <c r="BC20" s="37">
        <v>0</v>
      </c>
      <c r="BD20" s="37">
        <v>0</v>
      </c>
      <c r="BE20" s="37">
        <v>0</v>
      </c>
      <c r="BF20" s="37">
        <v>0</v>
      </c>
      <c r="BG20" s="37">
        <v>0</v>
      </c>
      <c r="BH20" s="37">
        <v>0</v>
      </c>
      <c r="BI20" s="51">
        <v>997168.44747190666</v>
      </c>
      <c r="BJ20" s="51">
        <v>0</v>
      </c>
    </row>
    <row r="21" spans="1:62" ht="28.5" customHeight="1">
      <c r="A21" s="52">
        <v>11</v>
      </c>
      <c r="B21" s="58" t="s">
        <v>56</v>
      </c>
      <c r="C21" s="117">
        <v>0</v>
      </c>
      <c r="D21" s="117">
        <v>0</v>
      </c>
      <c r="E21" s="117">
        <v>70</v>
      </c>
      <c r="F21" s="117">
        <v>0</v>
      </c>
      <c r="G21" s="37">
        <v>14735.39</v>
      </c>
      <c r="H21" s="37">
        <v>14735.39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0</v>
      </c>
      <c r="R21" s="37">
        <v>0</v>
      </c>
      <c r="S21" s="37">
        <v>0</v>
      </c>
      <c r="T21" s="37">
        <v>0</v>
      </c>
      <c r="U21" s="37">
        <v>0</v>
      </c>
      <c r="V21" s="37">
        <v>0</v>
      </c>
      <c r="W21" s="37">
        <v>0</v>
      </c>
      <c r="X21" s="37">
        <v>0</v>
      </c>
      <c r="Y21" s="37">
        <v>0</v>
      </c>
      <c r="Z21" s="37">
        <v>0</v>
      </c>
      <c r="AA21" s="37">
        <v>0</v>
      </c>
      <c r="AB21" s="37">
        <v>0</v>
      </c>
      <c r="AC21" s="37">
        <v>0</v>
      </c>
      <c r="AD21" s="37">
        <v>0</v>
      </c>
      <c r="AE21" s="37">
        <v>0</v>
      </c>
      <c r="AF21" s="37">
        <v>0</v>
      </c>
      <c r="AG21" s="37">
        <v>0</v>
      </c>
      <c r="AH21" s="37">
        <v>0</v>
      </c>
      <c r="AI21" s="37">
        <v>0</v>
      </c>
      <c r="AJ21" s="37">
        <v>0</v>
      </c>
      <c r="AK21" s="37">
        <v>0</v>
      </c>
      <c r="AL21" s="37">
        <v>0</v>
      </c>
      <c r="AM21" s="37">
        <v>0</v>
      </c>
      <c r="AN21" s="37">
        <v>0</v>
      </c>
      <c r="AO21" s="37">
        <v>0</v>
      </c>
      <c r="AP21" s="37">
        <v>0</v>
      </c>
      <c r="AQ21" s="37">
        <v>0</v>
      </c>
      <c r="AR21" s="37">
        <v>0</v>
      </c>
      <c r="AS21" s="37">
        <v>0</v>
      </c>
      <c r="AT21" s="37">
        <v>0</v>
      </c>
      <c r="AU21" s="37">
        <v>0</v>
      </c>
      <c r="AV21" s="37">
        <v>0</v>
      </c>
      <c r="AW21" s="37">
        <v>0</v>
      </c>
      <c r="AX21" s="37">
        <v>0</v>
      </c>
      <c r="AY21" s="37">
        <v>0</v>
      </c>
      <c r="AZ21" s="37">
        <v>0</v>
      </c>
      <c r="BA21" s="37">
        <v>0</v>
      </c>
      <c r="BB21" s="37">
        <v>0</v>
      </c>
      <c r="BC21" s="37">
        <v>0</v>
      </c>
      <c r="BD21" s="37">
        <v>0</v>
      </c>
      <c r="BE21" s="37">
        <v>0</v>
      </c>
      <c r="BF21" s="37">
        <v>0</v>
      </c>
      <c r="BG21" s="37">
        <v>0</v>
      </c>
      <c r="BH21" s="37">
        <v>0</v>
      </c>
      <c r="BI21" s="51">
        <v>14805.39</v>
      </c>
      <c r="BJ21" s="51">
        <v>14735.39</v>
      </c>
    </row>
    <row r="22" spans="1:62" ht="28.5" customHeight="1">
      <c r="A22" s="52">
        <v>12</v>
      </c>
      <c r="B22" s="58" t="s">
        <v>57</v>
      </c>
      <c r="C22" s="117">
        <v>24</v>
      </c>
      <c r="D22" s="117">
        <v>0</v>
      </c>
      <c r="E22" s="117">
        <v>0</v>
      </c>
      <c r="F22" s="117">
        <v>0</v>
      </c>
      <c r="G22" s="37">
        <v>324.43</v>
      </c>
      <c r="H22" s="37">
        <v>0</v>
      </c>
      <c r="I22" s="37">
        <v>0</v>
      </c>
      <c r="J22" s="37">
        <v>0</v>
      </c>
      <c r="K22" s="37">
        <v>2581.6999999999998</v>
      </c>
      <c r="L22" s="37">
        <v>0</v>
      </c>
      <c r="M22" s="37">
        <v>0</v>
      </c>
      <c r="N22" s="37">
        <v>0</v>
      </c>
      <c r="O22" s="37">
        <v>0</v>
      </c>
      <c r="P22" s="37">
        <v>0</v>
      </c>
      <c r="Q22" s="37">
        <v>0</v>
      </c>
      <c r="R22" s="37">
        <v>0</v>
      </c>
      <c r="S22" s="37">
        <v>0</v>
      </c>
      <c r="T22" s="37">
        <v>0</v>
      </c>
      <c r="U22" s="37">
        <v>0</v>
      </c>
      <c r="V22" s="37">
        <v>0</v>
      </c>
      <c r="W22" s="37">
        <v>0</v>
      </c>
      <c r="X22" s="37">
        <v>0</v>
      </c>
      <c r="Y22" s="37">
        <v>0</v>
      </c>
      <c r="Z22" s="37">
        <v>0</v>
      </c>
      <c r="AA22" s="37">
        <v>0</v>
      </c>
      <c r="AB22" s="37">
        <v>0</v>
      </c>
      <c r="AC22" s="37">
        <v>0</v>
      </c>
      <c r="AD22" s="37">
        <v>0</v>
      </c>
      <c r="AE22" s="37">
        <v>0</v>
      </c>
      <c r="AF22" s="37">
        <v>0</v>
      </c>
      <c r="AG22" s="37">
        <v>0</v>
      </c>
      <c r="AH22" s="37">
        <v>0</v>
      </c>
      <c r="AI22" s="37">
        <v>0</v>
      </c>
      <c r="AJ22" s="37">
        <v>0</v>
      </c>
      <c r="AK22" s="37">
        <v>0</v>
      </c>
      <c r="AL22" s="37">
        <v>0</v>
      </c>
      <c r="AM22" s="37">
        <v>0</v>
      </c>
      <c r="AN22" s="37">
        <v>0</v>
      </c>
      <c r="AO22" s="37">
        <v>0</v>
      </c>
      <c r="AP22" s="37">
        <v>0</v>
      </c>
      <c r="AQ22" s="37">
        <v>0</v>
      </c>
      <c r="AR22" s="37">
        <v>0</v>
      </c>
      <c r="AS22" s="37">
        <v>0</v>
      </c>
      <c r="AT22" s="37">
        <v>0</v>
      </c>
      <c r="AU22" s="37">
        <v>0</v>
      </c>
      <c r="AV22" s="37">
        <v>0</v>
      </c>
      <c r="AW22" s="37">
        <v>0</v>
      </c>
      <c r="AX22" s="37">
        <v>0</v>
      </c>
      <c r="AY22" s="37">
        <v>0</v>
      </c>
      <c r="AZ22" s="37">
        <v>0</v>
      </c>
      <c r="BA22" s="37">
        <v>0</v>
      </c>
      <c r="BB22" s="37">
        <v>0</v>
      </c>
      <c r="BC22" s="37">
        <v>0</v>
      </c>
      <c r="BD22" s="37">
        <v>0</v>
      </c>
      <c r="BE22" s="37">
        <v>0</v>
      </c>
      <c r="BF22" s="37">
        <v>0</v>
      </c>
      <c r="BG22" s="37">
        <v>0</v>
      </c>
      <c r="BH22" s="37">
        <v>0</v>
      </c>
      <c r="BI22" s="51">
        <v>2930.1299999999997</v>
      </c>
      <c r="BJ22" s="51">
        <v>0</v>
      </c>
    </row>
    <row r="23" spans="1:62" ht="16.5" customHeight="1">
      <c r="A23" s="52">
        <v>13</v>
      </c>
      <c r="B23" s="58" t="s">
        <v>58</v>
      </c>
      <c r="C23" s="117">
        <v>122935</v>
      </c>
      <c r="D23" s="117">
        <v>0</v>
      </c>
      <c r="E23" s="117">
        <v>3069488.9299999997</v>
      </c>
      <c r="F23" s="117">
        <v>0</v>
      </c>
      <c r="G23" s="37">
        <v>-891820.92</v>
      </c>
      <c r="H23" s="37">
        <v>2517.2400000000002</v>
      </c>
      <c r="I23" s="37">
        <v>417390.47284308908</v>
      </c>
      <c r="J23" s="37">
        <v>0</v>
      </c>
      <c r="K23" s="37">
        <v>350244.23</v>
      </c>
      <c r="L23" s="37">
        <v>0</v>
      </c>
      <c r="M23" s="37">
        <v>755401.41872054769</v>
      </c>
      <c r="N23" s="37">
        <v>0</v>
      </c>
      <c r="O23" s="37">
        <v>10119.74</v>
      </c>
      <c r="P23" s="37">
        <v>0</v>
      </c>
      <c r="Q23" s="37">
        <v>1067009.8899999999</v>
      </c>
      <c r="R23" s="37">
        <v>0</v>
      </c>
      <c r="S23" s="37">
        <v>463362.85</v>
      </c>
      <c r="T23" s="37">
        <v>0</v>
      </c>
      <c r="U23" s="37">
        <v>951.49</v>
      </c>
      <c r="V23" s="37">
        <v>0</v>
      </c>
      <c r="W23" s="37">
        <v>600796.91</v>
      </c>
      <c r="X23" s="37">
        <v>0</v>
      </c>
      <c r="Y23" s="37">
        <v>2902.4</v>
      </c>
      <c r="Z23" s="37">
        <v>0</v>
      </c>
      <c r="AA23" s="37">
        <v>0</v>
      </c>
      <c r="AB23" s="37">
        <v>0</v>
      </c>
      <c r="AC23" s="37">
        <v>1678.72</v>
      </c>
      <c r="AD23" s="37">
        <v>0</v>
      </c>
      <c r="AE23" s="37">
        <v>12020.487633969944</v>
      </c>
      <c r="AF23" s="37">
        <v>0</v>
      </c>
      <c r="AG23" s="37">
        <v>0</v>
      </c>
      <c r="AH23" s="37">
        <v>0</v>
      </c>
      <c r="AI23" s="37">
        <v>0</v>
      </c>
      <c r="AJ23" s="37">
        <v>0</v>
      </c>
      <c r="AK23" s="37">
        <v>0</v>
      </c>
      <c r="AL23" s="37">
        <v>0</v>
      </c>
      <c r="AM23" s="37">
        <v>354.2</v>
      </c>
      <c r="AN23" s="37">
        <v>0</v>
      </c>
      <c r="AO23" s="37">
        <v>89216.734663877593</v>
      </c>
      <c r="AP23" s="37">
        <v>0</v>
      </c>
      <c r="AQ23" s="37">
        <v>0</v>
      </c>
      <c r="AR23" s="37">
        <v>0</v>
      </c>
      <c r="AS23" s="37">
        <v>0</v>
      </c>
      <c r="AT23" s="37">
        <v>0</v>
      </c>
      <c r="AU23" s="37">
        <v>0</v>
      </c>
      <c r="AV23" s="37">
        <v>0</v>
      </c>
      <c r="AW23" s="37">
        <v>0</v>
      </c>
      <c r="AX23" s="37">
        <v>0</v>
      </c>
      <c r="AY23" s="37">
        <v>0</v>
      </c>
      <c r="AZ23" s="37">
        <v>0</v>
      </c>
      <c r="BA23" s="37">
        <v>0</v>
      </c>
      <c r="BB23" s="37">
        <v>0</v>
      </c>
      <c r="BC23" s="37">
        <v>0</v>
      </c>
      <c r="BD23" s="37">
        <v>0</v>
      </c>
      <c r="BE23" s="37">
        <v>0</v>
      </c>
      <c r="BF23" s="37">
        <v>0</v>
      </c>
      <c r="BG23" s="37">
        <v>0</v>
      </c>
      <c r="BH23" s="37">
        <v>0</v>
      </c>
      <c r="BI23" s="51">
        <v>6072052.5538614839</v>
      </c>
      <c r="BJ23" s="51">
        <v>2517.2400000000002</v>
      </c>
    </row>
    <row r="24" spans="1:62" ht="16.5" customHeight="1">
      <c r="A24" s="52">
        <v>14</v>
      </c>
      <c r="B24" s="58" t="s">
        <v>59</v>
      </c>
      <c r="C24" s="117">
        <v>0</v>
      </c>
      <c r="D24" s="117">
        <v>0</v>
      </c>
      <c r="E24" s="117">
        <v>0</v>
      </c>
      <c r="F24" s="117">
        <v>0</v>
      </c>
      <c r="G24" s="37">
        <v>-21355.759999999998</v>
      </c>
      <c r="H24" s="37">
        <v>0</v>
      </c>
      <c r="I24" s="37">
        <v>-32666.679999999993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37">
        <v>0</v>
      </c>
      <c r="P24" s="37">
        <v>0</v>
      </c>
      <c r="Q24" s="37">
        <v>-2016.52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0</v>
      </c>
      <c r="AC24" s="37">
        <v>0</v>
      </c>
      <c r="AD24" s="37">
        <v>0</v>
      </c>
      <c r="AE24" s="37">
        <v>205.27887326298901</v>
      </c>
      <c r="AF24" s="37">
        <v>0</v>
      </c>
      <c r="AG24" s="37">
        <v>0</v>
      </c>
      <c r="AH24" s="37">
        <v>0</v>
      </c>
      <c r="AI24" s="37">
        <v>0</v>
      </c>
      <c r="AJ24" s="37">
        <v>0</v>
      </c>
      <c r="AK24" s="37">
        <v>4726813.17</v>
      </c>
      <c r="AL24" s="37">
        <v>0</v>
      </c>
      <c r="AM24" s="37">
        <v>0</v>
      </c>
      <c r="AN24" s="37">
        <v>0</v>
      </c>
      <c r="AO24" s="37">
        <v>0</v>
      </c>
      <c r="AP24" s="37">
        <v>0</v>
      </c>
      <c r="AQ24" s="37">
        <v>0</v>
      </c>
      <c r="AR24" s="37">
        <v>0</v>
      </c>
      <c r="AS24" s="37">
        <v>0</v>
      </c>
      <c r="AT24" s="37">
        <v>0</v>
      </c>
      <c r="AU24" s="37">
        <v>0</v>
      </c>
      <c r="AV24" s="37">
        <v>0</v>
      </c>
      <c r="AW24" s="37">
        <v>0</v>
      </c>
      <c r="AX24" s="37">
        <v>0</v>
      </c>
      <c r="AY24" s="37">
        <v>0</v>
      </c>
      <c r="AZ24" s="37">
        <v>0</v>
      </c>
      <c r="BA24" s="37">
        <v>0</v>
      </c>
      <c r="BB24" s="37">
        <v>0</v>
      </c>
      <c r="BC24" s="37">
        <v>0</v>
      </c>
      <c r="BD24" s="37">
        <v>0</v>
      </c>
      <c r="BE24" s="37">
        <v>0</v>
      </c>
      <c r="BF24" s="37">
        <v>0</v>
      </c>
      <c r="BG24" s="37">
        <v>0</v>
      </c>
      <c r="BH24" s="37">
        <v>0</v>
      </c>
      <c r="BI24" s="51">
        <v>4670979.4888732629</v>
      </c>
      <c r="BJ24" s="51">
        <v>0</v>
      </c>
    </row>
    <row r="25" spans="1:62" ht="16.5" customHeight="1">
      <c r="A25" s="52">
        <v>15</v>
      </c>
      <c r="B25" s="58" t="s">
        <v>60</v>
      </c>
      <c r="C25" s="117">
        <v>0</v>
      </c>
      <c r="D25" s="117">
        <v>0</v>
      </c>
      <c r="E25" s="117">
        <v>0</v>
      </c>
      <c r="F25" s="11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59466.9</v>
      </c>
      <c r="L25" s="37">
        <v>0</v>
      </c>
      <c r="M25" s="37">
        <v>-511</v>
      </c>
      <c r="N25" s="37">
        <v>0</v>
      </c>
      <c r="O25" s="37">
        <v>0</v>
      </c>
      <c r="P25" s="37">
        <v>0</v>
      </c>
      <c r="Q25" s="37">
        <v>533.01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0</v>
      </c>
      <c r="AC25" s="37">
        <v>0</v>
      </c>
      <c r="AD25" s="37">
        <v>0</v>
      </c>
      <c r="AE25" s="37">
        <v>2431.6813669742173</v>
      </c>
      <c r="AF25" s="37">
        <v>0</v>
      </c>
      <c r="AG25" s="37">
        <v>0</v>
      </c>
      <c r="AH25" s="37">
        <v>0</v>
      </c>
      <c r="AI25" s="37">
        <v>0</v>
      </c>
      <c r="AJ25" s="37">
        <v>0</v>
      </c>
      <c r="AK25" s="37">
        <v>0</v>
      </c>
      <c r="AL25" s="37">
        <v>0</v>
      </c>
      <c r="AM25" s="37">
        <v>0</v>
      </c>
      <c r="AN25" s="37">
        <v>0</v>
      </c>
      <c r="AO25" s="37">
        <v>0</v>
      </c>
      <c r="AP25" s="37">
        <v>0</v>
      </c>
      <c r="AQ25" s="37">
        <v>0</v>
      </c>
      <c r="AR25" s="37">
        <v>0</v>
      </c>
      <c r="AS25" s="37">
        <v>0</v>
      </c>
      <c r="AT25" s="37">
        <v>0</v>
      </c>
      <c r="AU25" s="37">
        <v>0</v>
      </c>
      <c r="AV25" s="37">
        <v>0</v>
      </c>
      <c r="AW25" s="37">
        <v>0</v>
      </c>
      <c r="AX25" s="37">
        <v>0</v>
      </c>
      <c r="AY25" s="37">
        <v>0</v>
      </c>
      <c r="AZ25" s="37">
        <v>0</v>
      </c>
      <c r="BA25" s="37">
        <v>0</v>
      </c>
      <c r="BB25" s="37">
        <v>0</v>
      </c>
      <c r="BC25" s="37">
        <v>0</v>
      </c>
      <c r="BD25" s="37">
        <v>0</v>
      </c>
      <c r="BE25" s="37">
        <v>0</v>
      </c>
      <c r="BF25" s="37">
        <v>0</v>
      </c>
      <c r="BG25" s="37">
        <v>0</v>
      </c>
      <c r="BH25" s="37">
        <v>0</v>
      </c>
      <c r="BI25" s="51">
        <v>61920.591366974222</v>
      </c>
      <c r="BJ25" s="51">
        <v>0</v>
      </c>
    </row>
    <row r="26" spans="1:62" ht="16.5" customHeight="1">
      <c r="A26" s="52">
        <v>16</v>
      </c>
      <c r="B26" s="58" t="s">
        <v>61</v>
      </c>
      <c r="C26" s="117">
        <v>4</v>
      </c>
      <c r="D26" s="117">
        <v>0</v>
      </c>
      <c r="E26" s="117">
        <v>53533.130000000005</v>
      </c>
      <c r="F26" s="117">
        <v>0</v>
      </c>
      <c r="G26" s="37">
        <v>-31659.300000000003</v>
      </c>
      <c r="H26" s="37">
        <v>0</v>
      </c>
      <c r="I26" s="37">
        <v>5852.8387174444306</v>
      </c>
      <c r="J26" s="37">
        <v>0</v>
      </c>
      <c r="K26" s="37">
        <v>513260.81999999972</v>
      </c>
      <c r="L26" s="37">
        <v>0</v>
      </c>
      <c r="M26" s="37">
        <v>152473.16123661093</v>
      </c>
      <c r="N26" s="37">
        <v>0</v>
      </c>
      <c r="O26" s="37">
        <v>534439.14</v>
      </c>
      <c r="P26" s="37">
        <v>0</v>
      </c>
      <c r="Q26" s="37">
        <v>11953.638999999999</v>
      </c>
      <c r="R26" s="37">
        <v>16982.599999999999</v>
      </c>
      <c r="S26" s="37">
        <v>454877.17</v>
      </c>
      <c r="T26" s="37">
        <v>0</v>
      </c>
      <c r="U26" s="37">
        <v>0</v>
      </c>
      <c r="V26" s="37">
        <v>0</v>
      </c>
      <c r="W26" s="37">
        <v>7168.28</v>
      </c>
      <c r="X26" s="37">
        <v>0</v>
      </c>
      <c r="Y26" s="37">
        <v>14131.95</v>
      </c>
      <c r="Z26" s="37">
        <v>0</v>
      </c>
      <c r="AA26" s="37">
        <v>1700</v>
      </c>
      <c r="AB26" s="37">
        <v>0</v>
      </c>
      <c r="AC26" s="37">
        <v>85811.129999999961</v>
      </c>
      <c r="AD26" s="37">
        <v>0</v>
      </c>
      <c r="AE26" s="37">
        <v>329.71841589445995</v>
      </c>
      <c r="AF26" s="37">
        <v>0</v>
      </c>
      <c r="AG26" s="37">
        <v>0</v>
      </c>
      <c r="AH26" s="37">
        <v>0</v>
      </c>
      <c r="AI26" s="37">
        <v>0</v>
      </c>
      <c r="AJ26" s="37">
        <v>0</v>
      </c>
      <c r="AK26" s="37">
        <v>0</v>
      </c>
      <c r="AL26" s="37">
        <v>0</v>
      </c>
      <c r="AM26" s="37">
        <v>24832.5</v>
      </c>
      <c r="AN26" s="37">
        <v>0</v>
      </c>
      <c r="AO26" s="37">
        <v>15073.689999999999</v>
      </c>
      <c r="AP26" s="37">
        <v>0</v>
      </c>
      <c r="AQ26" s="37">
        <v>0</v>
      </c>
      <c r="AR26" s="37">
        <v>0</v>
      </c>
      <c r="AS26" s="37">
        <v>0</v>
      </c>
      <c r="AT26" s="37">
        <v>0</v>
      </c>
      <c r="AU26" s="37">
        <v>0</v>
      </c>
      <c r="AV26" s="37">
        <v>0</v>
      </c>
      <c r="AW26" s="37">
        <v>0</v>
      </c>
      <c r="AX26" s="37">
        <v>0</v>
      </c>
      <c r="AY26" s="37">
        <v>0</v>
      </c>
      <c r="AZ26" s="37">
        <v>0</v>
      </c>
      <c r="BA26" s="37">
        <v>0</v>
      </c>
      <c r="BB26" s="37">
        <v>0</v>
      </c>
      <c r="BC26" s="37">
        <v>0</v>
      </c>
      <c r="BD26" s="37">
        <v>0</v>
      </c>
      <c r="BE26" s="37">
        <v>0</v>
      </c>
      <c r="BF26" s="37">
        <v>0</v>
      </c>
      <c r="BG26" s="37">
        <v>0</v>
      </c>
      <c r="BH26" s="37">
        <v>0</v>
      </c>
      <c r="BI26" s="51">
        <v>1843781.8673699494</v>
      </c>
      <c r="BJ26" s="51">
        <v>16982.599999999999</v>
      </c>
    </row>
    <row r="27" spans="1:62" ht="16.5" customHeight="1">
      <c r="A27" s="52">
        <v>17</v>
      </c>
      <c r="B27" s="29" t="s">
        <v>62</v>
      </c>
      <c r="C27" s="117">
        <v>0</v>
      </c>
      <c r="D27" s="117">
        <v>0</v>
      </c>
      <c r="E27" s="117">
        <v>0</v>
      </c>
      <c r="F27" s="117">
        <v>0</v>
      </c>
      <c r="G27" s="37">
        <v>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7">
        <v>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0</v>
      </c>
      <c r="AC27" s="37">
        <v>0</v>
      </c>
      <c r="AD27" s="37">
        <v>0</v>
      </c>
      <c r="AE27" s="37">
        <v>0</v>
      </c>
      <c r="AF27" s="37">
        <v>0</v>
      </c>
      <c r="AG27" s="37">
        <v>0</v>
      </c>
      <c r="AH27" s="37">
        <v>0</v>
      </c>
      <c r="AI27" s="37">
        <v>0</v>
      </c>
      <c r="AJ27" s="37">
        <v>0</v>
      </c>
      <c r="AK27" s="37">
        <v>0</v>
      </c>
      <c r="AL27" s="37">
        <v>0</v>
      </c>
      <c r="AM27" s="37">
        <v>0</v>
      </c>
      <c r="AN27" s="37">
        <v>0</v>
      </c>
      <c r="AO27" s="37">
        <v>0</v>
      </c>
      <c r="AP27" s="37">
        <v>0</v>
      </c>
      <c r="AQ27" s="37">
        <v>0</v>
      </c>
      <c r="AR27" s="37">
        <v>0</v>
      </c>
      <c r="AS27" s="37">
        <v>0</v>
      </c>
      <c r="AT27" s="37">
        <v>0</v>
      </c>
      <c r="AU27" s="37">
        <v>0</v>
      </c>
      <c r="AV27" s="37">
        <v>0</v>
      </c>
      <c r="AW27" s="37">
        <v>0</v>
      </c>
      <c r="AX27" s="37">
        <v>0</v>
      </c>
      <c r="AY27" s="37">
        <v>0</v>
      </c>
      <c r="AZ27" s="37">
        <v>0</v>
      </c>
      <c r="BA27" s="37">
        <v>0</v>
      </c>
      <c r="BB27" s="37">
        <v>0</v>
      </c>
      <c r="BC27" s="37">
        <v>0</v>
      </c>
      <c r="BD27" s="37">
        <v>0</v>
      </c>
      <c r="BE27" s="37">
        <v>0</v>
      </c>
      <c r="BF27" s="37">
        <v>0</v>
      </c>
      <c r="BG27" s="37">
        <v>0</v>
      </c>
      <c r="BH27" s="37">
        <v>0</v>
      </c>
      <c r="BI27" s="51">
        <v>0</v>
      </c>
      <c r="BJ27" s="51">
        <v>0</v>
      </c>
    </row>
    <row r="28" spans="1:62" ht="16.5" customHeight="1">
      <c r="A28" s="52">
        <v>18</v>
      </c>
      <c r="B28" s="30" t="s">
        <v>63</v>
      </c>
      <c r="C28" s="117">
        <v>223650</v>
      </c>
      <c r="D28" s="117">
        <v>0</v>
      </c>
      <c r="E28" s="117">
        <v>612415.9600000002</v>
      </c>
      <c r="F28" s="117">
        <v>0</v>
      </c>
      <c r="G28" s="37">
        <v>1525397.2799999972</v>
      </c>
      <c r="H28" s="37">
        <v>0</v>
      </c>
      <c r="I28" s="37">
        <v>589382.8644058475</v>
      </c>
      <c r="J28" s="37">
        <v>0</v>
      </c>
      <c r="K28" s="37">
        <v>1039289.9400000002</v>
      </c>
      <c r="L28" s="37">
        <v>0</v>
      </c>
      <c r="M28" s="37">
        <v>1012317.7072121016</v>
      </c>
      <c r="N28" s="37">
        <v>0</v>
      </c>
      <c r="O28" s="37">
        <v>64461.64</v>
      </c>
      <c r="P28" s="37">
        <v>0</v>
      </c>
      <c r="Q28" s="37">
        <v>621298.15</v>
      </c>
      <c r="R28" s="37">
        <v>30820.941633599999</v>
      </c>
      <c r="S28" s="37">
        <v>35217.29</v>
      </c>
      <c r="T28" s="37">
        <v>0</v>
      </c>
      <c r="U28" s="37">
        <v>1097.6500000000001</v>
      </c>
      <c r="V28" s="37">
        <v>0</v>
      </c>
      <c r="W28" s="37">
        <v>920.12</v>
      </c>
      <c r="X28" s="37">
        <v>0</v>
      </c>
      <c r="Y28" s="37">
        <v>0</v>
      </c>
      <c r="Z28" s="37">
        <v>0</v>
      </c>
      <c r="AA28" s="37">
        <v>58171.887931300007</v>
      </c>
      <c r="AB28" s="37">
        <v>0</v>
      </c>
      <c r="AC28" s="37">
        <v>332036.81000000023</v>
      </c>
      <c r="AD28" s="37">
        <v>0</v>
      </c>
      <c r="AE28" s="37">
        <v>10866.559702206603</v>
      </c>
      <c r="AF28" s="37">
        <v>0</v>
      </c>
      <c r="AG28" s="37">
        <v>0</v>
      </c>
      <c r="AH28" s="37">
        <v>0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30832.144190259944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  <c r="BI28" s="51">
        <v>6157356.0034417147</v>
      </c>
      <c r="BJ28" s="51">
        <v>30820.941633599999</v>
      </c>
    </row>
    <row r="29" spans="1:62" s="119" customFormat="1" ht="16.5" customHeight="1">
      <c r="A29" s="189" t="s">
        <v>64</v>
      </c>
      <c r="B29" s="190"/>
      <c r="C29" s="100">
        <v>87432668</v>
      </c>
      <c r="D29" s="100">
        <v>0</v>
      </c>
      <c r="E29" s="100">
        <v>102500397.55999997</v>
      </c>
      <c r="F29" s="100">
        <v>5190900.95</v>
      </c>
      <c r="G29" s="100">
        <v>102392586.37311959</v>
      </c>
      <c r="H29" s="100">
        <v>307243.38999999996</v>
      </c>
      <c r="I29" s="100">
        <v>86732217.199999988</v>
      </c>
      <c r="J29" s="100">
        <v>0</v>
      </c>
      <c r="K29" s="100">
        <v>77619770.419999823</v>
      </c>
      <c r="L29" s="100">
        <v>400599.26999999996</v>
      </c>
      <c r="M29" s="100">
        <v>68682820.246800005</v>
      </c>
      <c r="N29" s="100">
        <v>36000.949999999997</v>
      </c>
      <c r="O29" s="100">
        <v>64765392.790000007</v>
      </c>
      <c r="P29" s="100">
        <v>0</v>
      </c>
      <c r="Q29" s="100">
        <v>77711653.351078138</v>
      </c>
      <c r="R29" s="100">
        <v>7750337.3270065011</v>
      </c>
      <c r="S29" s="100">
        <v>50913156.54999999</v>
      </c>
      <c r="T29" s="100">
        <v>0</v>
      </c>
      <c r="U29" s="100">
        <v>11679562.149999997</v>
      </c>
      <c r="V29" s="100">
        <v>0</v>
      </c>
      <c r="W29" s="100">
        <v>47354208.859999992</v>
      </c>
      <c r="X29" s="100">
        <v>0</v>
      </c>
      <c r="Y29" s="100">
        <v>1247709.6199999999</v>
      </c>
      <c r="Z29" s="100">
        <v>0</v>
      </c>
      <c r="AA29" s="100">
        <v>5946578.2568349</v>
      </c>
      <c r="AB29" s="100">
        <v>0</v>
      </c>
      <c r="AC29" s="100">
        <v>3057270.06</v>
      </c>
      <c r="AD29" s="100">
        <v>0</v>
      </c>
      <c r="AE29" s="100">
        <v>3405618.8688981994</v>
      </c>
      <c r="AF29" s="100">
        <v>0</v>
      </c>
      <c r="AG29" s="100">
        <v>6172955.8600000003</v>
      </c>
      <c r="AH29" s="100">
        <v>0</v>
      </c>
      <c r="AI29" s="100">
        <v>975147</v>
      </c>
      <c r="AJ29" s="100">
        <v>0</v>
      </c>
      <c r="AK29" s="100">
        <v>4726813.17</v>
      </c>
      <c r="AL29" s="100">
        <v>0</v>
      </c>
      <c r="AM29" s="100">
        <v>327919.67000000004</v>
      </c>
      <c r="AN29" s="100">
        <v>0</v>
      </c>
      <c r="AO29" s="100">
        <v>8509078.4600000009</v>
      </c>
      <c r="AP29" s="100">
        <v>0</v>
      </c>
      <c r="AQ29" s="100">
        <v>1633538.2100000007</v>
      </c>
      <c r="AR29" s="100">
        <v>0</v>
      </c>
      <c r="AS29" s="100">
        <v>1947464.2599999912</v>
      </c>
      <c r="AT29" s="100">
        <v>0</v>
      </c>
      <c r="AU29" s="100">
        <v>1529570.11</v>
      </c>
      <c r="AV29" s="100">
        <v>0</v>
      </c>
      <c r="AW29" s="100">
        <v>670548</v>
      </c>
      <c r="AX29" s="100">
        <v>0</v>
      </c>
      <c r="AY29" s="100">
        <v>588170.36</v>
      </c>
      <c r="AZ29" s="100">
        <v>0</v>
      </c>
      <c r="BA29" s="100">
        <v>481681</v>
      </c>
      <c r="BB29" s="100">
        <v>0</v>
      </c>
      <c r="BC29" s="100">
        <v>235880.99</v>
      </c>
      <c r="BD29" s="100">
        <v>0</v>
      </c>
      <c r="BE29" s="186">
        <v>806841.25000000501</v>
      </c>
      <c r="BF29" s="186"/>
      <c r="BG29" s="100">
        <v>0</v>
      </c>
      <c r="BH29" s="100">
        <v>0</v>
      </c>
      <c r="BI29" s="100">
        <v>820047218.64673066</v>
      </c>
      <c r="BJ29" s="100">
        <v>13685081.887006499</v>
      </c>
    </row>
    <row r="30" spans="1:62" ht="27" customHeight="1">
      <c r="A30" s="187" t="s">
        <v>342</v>
      </c>
      <c r="B30" s="188"/>
      <c r="C30" s="191">
        <f>C29-D29</f>
        <v>87432668</v>
      </c>
      <c r="D30" s="192"/>
      <c r="E30" s="191">
        <f t="shared" ref="E30" si="1">E29-F29</f>
        <v>97309496.60999997</v>
      </c>
      <c r="F30" s="192"/>
      <c r="G30" s="191">
        <f t="shared" ref="G30" si="2">G29-H29</f>
        <v>102085342.98311959</v>
      </c>
      <c r="H30" s="192"/>
      <c r="I30" s="191">
        <f t="shared" ref="I30" si="3">I29-J29</f>
        <v>86732217.199999988</v>
      </c>
      <c r="J30" s="192"/>
      <c r="K30" s="191">
        <f t="shared" ref="K30" si="4">K29-L29</f>
        <v>77219171.149999827</v>
      </c>
      <c r="L30" s="192"/>
      <c r="M30" s="191">
        <f t="shared" ref="M30" si="5">M29-N29</f>
        <v>68646819.296800002</v>
      </c>
      <c r="N30" s="192"/>
      <c r="O30" s="191">
        <f t="shared" ref="O30" si="6">O29-P29</f>
        <v>64765392.790000007</v>
      </c>
      <c r="P30" s="192"/>
      <c r="Q30" s="191">
        <f>Q29-R29</f>
        <v>69961316.024071634</v>
      </c>
      <c r="R30" s="192"/>
      <c r="S30" s="191">
        <f t="shared" ref="S30" si="7">S29-T29</f>
        <v>50913156.54999999</v>
      </c>
      <c r="T30" s="192"/>
      <c r="U30" s="191">
        <f t="shared" ref="U30" si="8">U29-V29</f>
        <v>11679562.149999997</v>
      </c>
      <c r="V30" s="192"/>
      <c r="W30" s="191">
        <f t="shared" ref="W30" si="9">W29-X29</f>
        <v>47354208.859999992</v>
      </c>
      <c r="X30" s="192"/>
      <c r="Y30" s="191">
        <f t="shared" ref="Y30" si="10">Y29-Z29</f>
        <v>1247709.6199999999</v>
      </c>
      <c r="Z30" s="192"/>
      <c r="AA30" s="191">
        <f t="shared" ref="AA30" si="11">AA29-AB29</f>
        <v>5946578.2568349</v>
      </c>
      <c r="AB30" s="192"/>
      <c r="AC30" s="191">
        <f t="shared" ref="AC30" si="12">AC29-AD29</f>
        <v>3057270.06</v>
      </c>
      <c r="AD30" s="192"/>
      <c r="AE30" s="191">
        <f t="shared" ref="AE30" si="13">AE29-AF29</f>
        <v>3405618.8688981994</v>
      </c>
      <c r="AF30" s="192"/>
      <c r="AG30" s="191">
        <f t="shared" ref="AG30" si="14">AG29-AH29</f>
        <v>6172955.8600000003</v>
      </c>
      <c r="AH30" s="192"/>
      <c r="AI30" s="191">
        <f t="shared" ref="AI30" si="15">AI29-AJ29</f>
        <v>975147</v>
      </c>
      <c r="AJ30" s="192"/>
      <c r="AK30" s="191">
        <f t="shared" ref="AK30" si="16">AK29-AL29</f>
        <v>4726813.17</v>
      </c>
      <c r="AL30" s="192"/>
      <c r="AM30" s="191">
        <f t="shared" ref="AM30" si="17">AM29-AN29</f>
        <v>327919.67000000004</v>
      </c>
      <c r="AN30" s="192"/>
      <c r="AO30" s="191">
        <f t="shared" ref="AO30" si="18">AO29-AP29</f>
        <v>8509078.4600000009</v>
      </c>
      <c r="AP30" s="192"/>
      <c r="AQ30" s="191">
        <f t="shared" ref="AQ30" si="19">AQ29-AR29</f>
        <v>1633538.2100000007</v>
      </c>
      <c r="AR30" s="192"/>
      <c r="AS30" s="191">
        <f t="shared" ref="AS30" si="20">AS29-AT29</f>
        <v>1947464.2599999912</v>
      </c>
      <c r="AT30" s="192"/>
      <c r="AU30" s="191">
        <f t="shared" ref="AU30" si="21">AU29-AV29</f>
        <v>1529570.11</v>
      </c>
      <c r="AV30" s="192"/>
      <c r="AW30" s="191">
        <f t="shared" ref="AW30" si="22">AW29-AX29</f>
        <v>670548</v>
      </c>
      <c r="AX30" s="192"/>
      <c r="AY30" s="191">
        <f t="shared" ref="AY30" si="23">AY29-AZ29</f>
        <v>588170.36</v>
      </c>
      <c r="AZ30" s="192"/>
      <c r="BA30" s="191">
        <f t="shared" ref="BA30" si="24">BA29-BB29</f>
        <v>481681</v>
      </c>
      <c r="BB30" s="192"/>
      <c r="BC30" s="191">
        <f t="shared" ref="BC30" si="25">BC29-BD29</f>
        <v>235880.99</v>
      </c>
      <c r="BD30" s="192"/>
      <c r="BE30" s="191">
        <f t="shared" ref="BE30" si="26">BE29-BF29</f>
        <v>806841.25000000501</v>
      </c>
      <c r="BF30" s="192"/>
      <c r="BG30" s="197">
        <f t="shared" ref="BG30" si="27">BG29-BH29</f>
        <v>0</v>
      </c>
      <c r="BH30" s="198"/>
      <c r="BI30" s="191">
        <f t="shared" ref="BI30" si="28">BI29-BJ29</f>
        <v>806362136.75972414</v>
      </c>
      <c r="BJ30" s="192"/>
    </row>
    <row r="31" spans="1:62" ht="16.5" customHeight="1"/>
    <row r="32" spans="1:62" ht="16.5" customHeight="1">
      <c r="A32" s="31" t="s">
        <v>68</v>
      </c>
    </row>
    <row r="33" spans="1:60" ht="17.25" customHeight="1">
      <c r="A33" s="54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5" spans="1:60" ht="63" customHeight="1">
      <c r="B35" s="2"/>
      <c r="C35" s="96" t="s">
        <v>70</v>
      </c>
      <c r="D35" s="77" t="s">
        <v>71</v>
      </c>
      <c r="E35" s="96" t="s">
        <v>72</v>
      </c>
      <c r="F35" s="96" t="s">
        <v>73</v>
      </c>
      <c r="G35" s="96" t="s">
        <v>74</v>
      </c>
      <c r="H35" s="96" t="s">
        <v>75</v>
      </c>
      <c r="I35" s="98" t="s">
        <v>76</v>
      </c>
      <c r="J35" s="96" t="s">
        <v>77</v>
      </c>
      <c r="K35" s="96" t="s">
        <v>78</v>
      </c>
      <c r="L35" s="97" t="s">
        <v>79</v>
      </c>
      <c r="Q35" s="129"/>
      <c r="R35" s="129"/>
      <c r="S35" s="129"/>
      <c r="T35" s="129"/>
      <c r="U35" s="129"/>
      <c r="V35" s="129"/>
      <c r="X35" s="53"/>
      <c r="Y35" s="40"/>
      <c r="Z35" s="53"/>
      <c r="AA35" s="53"/>
      <c r="AB35" s="53"/>
      <c r="AC35" s="53"/>
      <c r="AD35" s="53"/>
      <c r="AE35" s="40"/>
      <c r="AF35" s="53"/>
      <c r="AH35" s="49"/>
      <c r="AI35" s="49"/>
      <c r="AJ35" s="49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>
      <c r="B36" s="2"/>
      <c r="C36" s="34">
        <f>(BI6+BI8)/$BI$29</f>
        <v>4.9004708646296767E-2</v>
      </c>
      <c r="D36" s="34">
        <f>(BI9+BI16)/$BI$29</f>
        <v>0.82180033124898577</v>
      </c>
      <c r="E36" s="34">
        <f>BI10/$BI$29</f>
        <v>1.9776665898441443E-3</v>
      </c>
      <c r="F36" s="34">
        <f>(BI11+BI21)/$BI$29</f>
        <v>5.8141511679706253E-4</v>
      </c>
      <c r="G36" s="34">
        <f>(BI12+BI22)/$BI$29</f>
        <v>4.0753051693995773E-3</v>
      </c>
      <c r="H36" s="34">
        <f>BI13/$BI$29</f>
        <v>3.8115263912175935E-3</v>
      </c>
      <c r="I36" s="34">
        <f>(BI14+BI15)/BI29</f>
        <v>9.5816110687821476E-2</v>
      </c>
      <c r="J36" s="34">
        <f>BI23/BI29</f>
        <v>7.4045157593263817E-3</v>
      </c>
      <c r="K36" s="34">
        <f>(BI24+BI25+BI27+BI26)/BI29</f>
        <v>8.0198820239439951E-3</v>
      </c>
      <c r="L36" s="34">
        <f>BI28/BI29</f>
        <v>7.5085383663672312E-3</v>
      </c>
      <c r="Q36" s="34"/>
      <c r="R36" s="34"/>
      <c r="S36" s="34"/>
      <c r="T36" s="34"/>
      <c r="U36" s="34"/>
      <c r="V36" s="34"/>
      <c r="X36" s="34"/>
      <c r="Z36" s="34"/>
      <c r="AA36" s="34"/>
      <c r="AB36" s="34"/>
      <c r="AC36" s="34"/>
      <c r="AD36" s="34"/>
      <c r="AF36" s="34"/>
      <c r="AH36" s="34"/>
      <c r="AI36" s="34"/>
      <c r="AJ36" s="34"/>
    </row>
  </sheetData>
  <mergeCells count="35">
    <mergeCell ref="AK30:AL30"/>
    <mergeCell ref="AI30:AJ30"/>
    <mergeCell ref="AG30:AH30"/>
    <mergeCell ref="AY30:AZ30"/>
    <mergeCell ref="AW30:AX30"/>
    <mergeCell ref="AU30:AV30"/>
    <mergeCell ref="S30:T30"/>
    <mergeCell ref="BI30:BJ30"/>
    <mergeCell ref="BG30:BH30"/>
    <mergeCell ref="BE30:BF30"/>
    <mergeCell ref="AE30:AF30"/>
    <mergeCell ref="AC30:AD30"/>
    <mergeCell ref="AA30:AB30"/>
    <mergeCell ref="Y30:Z30"/>
    <mergeCell ref="W30:X30"/>
    <mergeCell ref="U30:V30"/>
    <mergeCell ref="AQ30:AR30"/>
    <mergeCell ref="AO30:AP30"/>
    <mergeCell ref="AM30:AN30"/>
    <mergeCell ref="AS30:AT30"/>
    <mergeCell ref="A2:BJ2"/>
    <mergeCell ref="Q30:R30"/>
    <mergeCell ref="O30:P30"/>
    <mergeCell ref="M30:N30"/>
    <mergeCell ref="K30:L30"/>
    <mergeCell ref="I30:J30"/>
    <mergeCell ref="G30:H30"/>
    <mergeCell ref="E30:F30"/>
    <mergeCell ref="C30:D30"/>
    <mergeCell ref="B4:B5"/>
    <mergeCell ref="A4:A5"/>
    <mergeCell ref="A29:B29"/>
    <mergeCell ref="A30:B30"/>
    <mergeCell ref="BC30:BD30"/>
    <mergeCell ref="BA30:BB30"/>
  </mergeCells>
  <printOptions horizontalCentered="1"/>
  <pageMargins left="0.19685039370078741" right="0.19685039370078741" top="0.59055118110236227" bottom="0.59055118110236227" header="0" footer="0"/>
  <pageSetup paperSize="9" scale="35" orientation="landscape" r:id="rId1"/>
  <headerFooter alignWithMargins="0"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29"/>
  <sheetViews>
    <sheetView zoomScale="80" workbookViewId="0">
      <selection activeCell="B1" sqref="B1"/>
    </sheetView>
  </sheetViews>
  <sheetFormatPr defaultRowHeight="12.75"/>
  <cols>
    <col min="1" max="1" width="5.28515625" style="2" customWidth="1"/>
    <col min="2" max="2" width="49.5703125" style="2" customWidth="1"/>
    <col min="3" max="5" width="12.7109375" style="2" customWidth="1"/>
    <col min="6" max="6" width="15.28515625" style="2" customWidth="1"/>
    <col min="7" max="7" width="12.7109375" style="2" customWidth="1"/>
    <col min="8" max="8" width="13.7109375" style="2" customWidth="1"/>
    <col min="9" max="11" width="12.7109375" style="2" customWidth="1"/>
    <col min="12" max="12" width="14.5703125" style="2" customWidth="1"/>
    <col min="13" max="13" width="14" style="2" customWidth="1"/>
    <col min="14" max="14" width="12.7109375" style="2" customWidth="1"/>
    <col min="15" max="15" width="16.140625" style="2" customWidth="1"/>
    <col min="16" max="16" width="12.7109375" style="2" customWidth="1"/>
    <col min="17" max="17" width="15.5703125" style="2" customWidth="1"/>
    <col min="18" max="19" width="12.7109375" style="2" customWidth="1"/>
    <col min="20" max="20" width="14" style="2" customWidth="1"/>
    <col min="21" max="23" width="12.7109375" style="2" customWidth="1"/>
    <col min="24" max="24" width="14.28515625" style="2" customWidth="1"/>
    <col min="25" max="25" width="12.7109375" style="2" customWidth="1"/>
    <col min="26" max="26" width="14.5703125" style="2" customWidth="1"/>
    <col min="27" max="27" width="14.42578125" style="2" customWidth="1"/>
    <col min="28" max="29" width="12.7109375" style="2" customWidth="1"/>
    <col min="30" max="30" width="14.5703125" style="2" customWidth="1"/>
    <col min="31" max="31" width="17.28515625" style="2" customWidth="1"/>
    <col min="32" max="16384" width="9.140625" style="2"/>
  </cols>
  <sheetData>
    <row r="1" spans="1:31" ht="23.25" customHeight="1"/>
    <row r="2" spans="1:31" s="10" customFormat="1" ht="23.25" customHeight="1">
      <c r="A2" s="131" t="s">
        <v>93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1" s="10" customFormat="1" ht="23.25" customHeight="1">
      <c r="B3" s="28"/>
      <c r="C3" s="28"/>
      <c r="D3" s="28"/>
      <c r="G3" s="28"/>
      <c r="H3" s="28"/>
      <c r="J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D3" s="28"/>
      <c r="AE3" s="28"/>
    </row>
    <row r="4" spans="1:31" s="125" customFormat="1" ht="81" customHeight="1">
      <c r="A4" s="121" t="s">
        <v>2</v>
      </c>
      <c r="B4" s="121" t="s">
        <v>3</v>
      </c>
      <c r="C4" s="122" t="s">
        <v>4</v>
      </c>
      <c r="D4" s="122" t="s">
        <v>5</v>
      </c>
      <c r="E4" s="122" t="s">
        <v>6</v>
      </c>
      <c r="F4" s="122" t="s">
        <v>81</v>
      </c>
      <c r="G4" s="122" t="s">
        <v>8</v>
      </c>
      <c r="H4" s="122" t="s">
        <v>9</v>
      </c>
      <c r="I4" s="122" t="s">
        <v>10</v>
      </c>
      <c r="J4" s="122" t="s">
        <v>82</v>
      </c>
      <c r="K4" s="122" t="s">
        <v>12</v>
      </c>
      <c r="L4" s="122" t="s">
        <v>83</v>
      </c>
      <c r="M4" s="122" t="s">
        <v>14</v>
      </c>
      <c r="N4" s="122" t="s">
        <v>15</v>
      </c>
      <c r="O4" s="124" t="s">
        <v>84</v>
      </c>
      <c r="P4" s="122" t="s">
        <v>17</v>
      </c>
      <c r="Q4" s="122" t="s">
        <v>85</v>
      </c>
      <c r="R4" s="122" t="s">
        <v>19</v>
      </c>
      <c r="S4" s="122" t="s">
        <v>86</v>
      </c>
      <c r="T4" s="122" t="s">
        <v>21</v>
      </c>
      <c r="U4" s="122" t="s">
        <v>22</v>
      </c>
      <c r="V4" s="122" t="s">
        <v>23</v>
      </c>
      <c r="W4" s="122" t="s">
        <v>24</v>
      </c>
      <c r="X4" s="122" t="s">
        <v>25</v>
      </c>
      <c r="Y4" s="123" t="s">
        <v>87</v>
      </c>
      <c r="Z4" s="122" t="s">
        <v>27</v>
      </c>
      <c r="AA4" s="122" t="s">
        <v>28</v>
      </c>
      <c r="AB4" s="122" t="s">
        <v>29</v>
      </c>
      <c r="AC4" s="122" t="s">
        <v>88</v>
      </c>
      <c r="AD4" s="122" t="s">
        <v>31</v>
      </c>
      <c r="AE4" s="124" t="s">
        <v>90</v>
      </c>
    </row>
    <row r="5" spans="1:31" ht="17.25" customHeight="1">
      <c r="A5" s="52">
        <v>1</v>
      </c>
      <c r="B5" s="58" t="s">
        <v>36</v>
      </c>
      <c r="C5" s="38">
        <v>1.340929102268555E-2</v>
      </c>
      <c r="D5" s="38">
        <v>0.16985347210873447</v>
      </c>
      <c r="E5" s="38">
        <v>0.12768824618492472</v>
      </c>
      <c r="F5" s="38">
        <v>0.13120321882133656</v>
      </c>
      <c r="G5" s="38">
        <v>6.914686658056346E-2</v>
      </c>
      <c r="H5" s="38">
        <v>0.28605352955109747</v>
      </c>
      <c r="I5" s="38">
        <v>5.5795937104252775E-3</v>
      </c>
      <c r="J5" s="38">
        <v>7.2232203917818275E-2</v>
      </c>
      <c r="K5" s="38">
        <v>3.2585892625691573E-2</v>
      </c>
      <c r="L5" s="38">
        <v>5.1017086577715678E-4</v>
      </c>
      <c r="M5" s="38">
        <v>2.2351085797212705E-3</v>
      </c>
      <c r="N5" s="38">
        <v>4.5537647410922699E-2</v>
      </c>
      <c r="O5" s="38">
        <v>3.0441415400108093E-3</v>
      </c>
      <c r="P5" s="38">
        <v>2.8179437821455895E-3</v>
      </c>
      <c r="Q5" s="38">
        <v>3.6112757703234675E-3</v>
      </c>
      <c r="R5" s="38">
        <v>0</v>
      </c>
      <c r="S5" s="38">
        <v>8.7029147691397319E-3</v>
      </c>
      <c r="T5" s="38">
        <v>0</v>
      </c>
      <c r="U5" s="38">
        <v>0</v>
      </c>
      <c r="V5" s="38">
        <v>6.7808680856753798E-3</v>
      </c>
      <c r="W5" s="38">
        <v>4.3997222162538308E-3</v>
      </c>
      <c r="X5" s="38">
        <v>8.772938221305225E-5</v>
      </c>
      <c r="Y5" s="38">
        <v>0</v>
      </c>
      <c r="Z5" s="38">
        <v>1.4520163074539535E-2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</row>
    <row r="6" spans="1:31" ht="38.25" customHeight="1">
      <c r="A6" s="57" t="s">
        <v>37</v>
      </c>
      <c r="B6" s="58" t="s">
        <v>38</v>
      </c>
      <c r="C6" s="38">
        <v>0</v>
      </c>
      <c r="D6" s="38">
        <v>0.8243687060218523</v>
      </c>
      <c r="E6" s="38">
        <v>6.7691319154009923E-3</v>
      </c>
      <c r="F6" s="38">
        <v>4.4074988758612987E-2</v>
      </c>
      <c r="G6" s="38">
        <v>2.8207654611526172E-3</v>
      </c>
      <c r="H6" s="38">
        <v>4.0266462217521871E-2</v>
      </c>
      <c r="I6" s="38">
        <v>0</v>
      </c>
      <c r="J6" s="38">
        <v>0</v>
      </c>
      <c r="K6" s="38">
        <v>4.2311481917289256E-2</v>
      </c>
      <c r="L6" s="38">
        <v>0</v>
      </c>
      <c r="M6" s="38">
        <v>3.9388463708169855E-2</v>
      </c>
      <c r="N6" s="38">
        <v>0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</row>
    <row r="7" spans="1:31" ht="18" customHeight="1">
      <c r="A7" s="52">
        <v>2</v>
      </c>
      <c r="B7" s="58" t="s">
        <v>39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0.19985156949116889</v>
      </c>
      <c r="I7" s="38">
        <v>0</v>
      </c>
      <c r="J7" s="38">
        <v>7.7668727517402336E-2</v>
      </c>
      <c r="K7" s="38">
        <v>4.1204359207936E-4</v>
      </c>
      <c r="L7" s="38">
        <v>4.1216838371149665E-2</v>
      </c>
      <c r="M7" s="38">
        <v>0</v>
      </c>
      <c r="N7" s="38">
        <v>0</v>
      </c>
      <c r="O7" s="38">
        <v>0.19254816004838177</v>
      </c>
      <c r="P7" s="38">
        <v>0</v>
      </c>
      <c r="Q7" s="38">
        <v>1.7043567776457531E-6</v>
      </c>
      <c r="R7" s="38">
        <v>0.20447343973999835</v>
      </c>
      <c r="S7" s="38">
        <v>2.8647122554519511E-2</v>
      </c>
      <c r="T7" s="38">
        <v>0</v>
      </c>
      <c r="U7" s="38">
        <v>0</v>
      </c>
      <c r="V7" s="38">
        <v>1.8549480808113062E-5</v>
      </c>
      <c r="W7" s="38">
        <v>5.2652559613137334E-2</v>
      </c>
      <c r="X7" s="38">
        <v>6.4478898251227199E-2</v>
      </c>
      <c r="Y7" s="38">
        <v>5.0665591785907835E-2</v>
      </c>
      <c r="Z7" s="38">
        <v>1.7403222266390291E-2</v>
      </c>
      <c r="AA7" s="38">
        <v>1.9482597865573128E-2</v>
      </c>
      <c r="AB7" s="38">
        <v>1.5955236544879837E-2</v>
      </c>
      <c r="AC7" s="38">
        <v>7.7978701597612868E-3</v>
      </c>
      <c r="AD7" s="38">
        <v>2.6725868360837585E-2</v>
      </c>
      <c r="AE7" s="38">
        <v>0</v>
      </c>
    </row>
    <row r="8" spans="1:31" ht="27" customHeight="1">
      <c r="A8" s="52">
        <v>3</v>
      </c>
      <c r="B8" s="58" t="s">
        <v>40</v>
      </c>
      <c r="C8" s="38">
        <v>3.4083819359347449E-2</v>
      </c>
      <c r="D8" s="38">
        <v>0.15475244027963722</v>
      </c>
      <c r="E8" s="38">
        <v>0.20988866139999848</v>
      </c>
      <c r="F8" s="38">
        <v>0.15050367421050903</v>
      </c>
      <c r="G8" s="38">
        <v>0.15684853329835444</v>
      </c>
      <c r="H8" s="38">
        <v>8.3863095897831058E-2</v>
      </c>
      <c r="I8" s="38">
        <v>6.4455235330238572E-2</v>
      </c>
      <c r="J8" s="38">
        <v>6.7574818146500931E-2</v>
      </c>
      <c r="K8" s="38">
        <v>1.5564000268433614E-2</v>
      </c>
      <c r="L8" s="38">
        <v>1.7360663073696433E-3</v>
      </c>
      <c r="M8" s="38">
        <v>4.3435041129283286E-2</v>
      </c>
      <c r="N8" s="38">
        <v>8.0366351050350875E-4</v>
      </c>
      <c r="O8" s="38">
        <v>0</v>
      </c>
      <c r="P8" s="38">
        <v>3.4127789567161052E-3</v>
      </c>
      <c r="Q8" s="38">
        <v>7.8370559567034048E-3</v>
      </c>
      <c r="R8" s="38">
        <v>0</v>
      </c>
      <c r="S8" s="38">
        <v>6.692542092345168E-5</v>
      </c>
      <c r="T8" s="38">
        <v>0</v>
      </c>
      <c r="U8" s="38">
        <v>0</v>
      </c>
      <c r="V8" s="38">
        <v>5.1741905276495711E-3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</row>
    <row r="9" spans="1:31" ht="17.25" customHeight="1">
      <c r="A9" s="52">
        <v>4</v>
      </c>
      <c r="B9" s="58" t="s">
        <v>41</v>
      </c>
      <c r="C9" s="38">
        <v>0</v>
      </c>
      <c r="D9" s="38">
        <v>0.98590362034074086</v>
      </c>
      <c r="E9" s="38">
        <v>0</v>
      </c>
      <c r="F9" s="38">
        <v>1.0121017095930445E-2</v>
      </c>
      <c r="G9" s="38">
        <v>0</v>
      </c>
      <c r="H9" s="38">
        <v>3.9753625633287114E-3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</row>
    <row r="10" spans="1:31" ht="17.25" customHeight="1">
      <c r="A10" s="52">
        <v>5</v>
      </c>
      <c r="B10" s="58" t="s">
        <v>42</v>
      </c>
      <c r="C10" s="38">
        <v>0</v>
      </c>
      <c r="D10" s="38">
        <v>0.71608744718034878</v>
      </c>
      <c r="E10" s="38">
        <v>0.19694193609963548</v>
      </c>
      <c r="F10" s="38">
        <v>0</v>
      </c>
      <c r="G10" s="38">
        <v>0</v>
      </c>
      <c r="H10" s="38">
        <v>8.0307241392473208E-2</v>
      </c>
      <c r="I10" s="38">
        <v>0</v>
      </c>
      <c r="J10" s="38">
        <v>1.5346903016786033E-3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5.1286850258638848E-3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</row>
    <row r="11" spans="1:31" ht="17.25" customHeight="1">
      <c r="A11" s="52">
        <v>6</v>
      </c>
      <c r="B11" s="58" t="s">
        <v>43</v>
      </c>
      <c r="C11" s="38">
        <v>1.1194926511957776E-3</v>
      </c>
      <c r="D11" s="38">
        <v>0.87326988912981818</v>
      </c>
      <c r="E11" s="38">
        <v>4.0180109664402427E-2</v>
      </c>
      <c r="F11" s="38">
        <v>1.9863366517584653E-2</v>
      </c>
      <c r="G11" s="38">
        <v>1.180765556760463E-2</v>
      </c>
      <c r="H11" s="38">
        <v>3.6872989394901972E-4</v>
      </c>
      <c r="I11" s="38">
        <v>6.227829262462802E-4</v>
      </c>
      <c r="J11" s="38">
        <v>5.026522027266677E-3</v>
      </c>
      <c r="K11" s="38">
        <v>0</v>
      </c>
      <c r="L11" s="38">
        <v>0</v>
      </c>
      <c r="M11" s="38">
        <v>9.9403879468301631E-3</v>
      </c>
      <c r="N11" s="38">
        <v>0</v>
      </c>
      <c r="O11" s="38">
        <v>0</v>
      </c>
      <c r="P11" s="38">
        <v>0</v>
      </c>
      <c r="Q11" s="38">
        <v>3.7801063675102109E-2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</row>
    <row r="12" spans="1:31" ht="17.25" customHeight="1">
      <c r="A12" s="52">
        <v>7</v>
      </c>
      <c r="B12" s="58" t="s">
        <v>44</v>
      </c>
      <c r="C12" s="38">
        <v>8.1871452380019767E-4</v>
      </c>
      <c r="D12" s="38">
        <v>0.270838884431923</v>
      </c>
      <c r="E12" s="38">
        <v>6.0903863088221183E-2</v>
      </c>
      <c r="F12" s="38">
        <v>0.34554244006375584</v>
      </c>
      <c r="G12" s="38">
        <v>2.3783621723508806E-2</v>
      </c>
      <c r="H12" s="38">
        <v>3.2858100890299086E-2</v>
      </c>
      <c r="I12" s="38">
        <v>0</v>
      </c>
      <c r="J12" s="38">
        <v>0.20499599784477515</v>
      </c>
      <c r="K12" s="38">
        <v>0</v>
      </c>
      <c r="L12" s="38">
        <v>4.4842776508356117E-4</v>
      </c>
      <c r="M12" s="38">
        <v>5.6205647877823249E-2</v>
      </c>
      <c r="N12" s="38">
        <v>5.0165860622067608E-4</v>
      </c>
      <c r="O12" s="38">
        <v>0</v>
      </c>
      <c r="P12" s="38">
        <v>2.2607654606564337E-3</v>
      </c>
      <c r="Q12" s="38">
        <v>3.7039468628350877E-4</v>
      </c>
      <c r="R12" s="38">
        <v>0</v>
      </c>
      <c r="S12" s="38">
        <v>0</v>
      </c>
      <c r="T12" s="38">
        <v>0</v>
      </c>
      <c r="U12" s="38">
        <v>0</v>
      </c>
      <c r="V12" s="38">
        <v>4.7148303764945953E-4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</row>
    <row r="13" spans="1:31" ht="17.25" customHeight="1">
      <c r="A13" s="52">
        <v>8</v>
      </c>
      <c r="B13" s="58" t="s">
        <v>45</v>
      </c>
      <c r="C13" s="38">
        <v>7.5714003142951713E-3</v>
      </c>
      <c r="D13" s="38">
        <v>0.13197359682143864</v>
      </c>
      <c r="E13" s="38">
        <v>3.8974057781462887E-2</v>
      </c>
      <c r="F13" s="38">
        <v>0.14147497786071231</v>
      </c>
      <c r="G13" s="38">
        <v>0.15370254871783004</v>
      </c>
      <c r="H13" s="38">
        <v>0.14488236363302814</v>
      </c>
      <c r="I13" s="38">
        <v>0</v>
      </c>
      <c r="J13" s="38">
        <v>0.10056661851990457</v>
      </c>
      <c r="K13" s="38">
        <v>4.7404607738590031E-2</v>
      </c>
      <c r="L13" s="38">
        <v>1.9059958605544824E-3</v>
      </c>
      <c r="M13" s="38">
        <v>0.20069752929892598</v>
      </c>
      <c r="N13" s="38">
        <v>6.9287694252946055E-3</v>
      </c>
      <c r="O13" s="38">
        <v>6.0438283034436595E-4</v>
      </c>
      <c r="P13" s="38">
        <v>1.0794007957600214E-2</v>
      </c>
      <c r="Q13" s="38">
        <v>1.0110173322701113E-3</v>
      </c>
      <c r="R13" s="38">
        <v>0</v>
      </c>
      <c r="S13" s="38">
        <v>3.9926984936522312E-5</v>
      </c>
      <c r="T13" s="38">
        <v>0</v>
      </c>
      <c r="U13" s="38">
        <v>4.2005154518878493E-3</v>
      </c>
      <c r="V13" s="38">
        <v>7.2676834709239132E-3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</row>
    <row r="14" spans="1:31" ht="18" customHeight="1">
      <c r="A14" s="52">
        <v>9</v>
      </c>
      <c r="B14" s="58" t="s">
        <v>46</v>
      </c>
      <c r="C14" s="38">
        <v>1.8156496441990005E-2</v>
      </c>
      <c r="D14" s="38">
        <v>0.14440539154551865</v>
      </c>
      <c r="E14" s="38">
        <v>0.14839649703011465</v>
      </c>
      <c r="F14" s="38">
        <v>4.5841805855332866E-2</v>
      </c>
      <c r="G14" s="38">
        <v>0.4497706051769762</v>
      </c>
      <c r="H14" s="38">
        <v>3.8845558181627673E-2</v>
      </c>
      <c r="I14" s="38">
        <v>1.0164481267579982E-2</v>
      </c>
      <c r="J14" s="38">
        <v>2.0535810434690053E-2</v>
      </c>
      <c r="K14" s="38">
        <v>1.8883790102876909E-2</v>
      </c>
      <c r="L14" s="38">
        <v>0</v>
      </c>
      <c r="M14" s="38">
        <v>9.992154426862998E-2</v>
      </c>
      <c r="N14" s="38">
        <v>9.6959092358384739E-5</v>
      </c>
      <c r="O14" s="38">
        <v>0</v>
      </c>
      <c r="P14" s="38">
        <v>0</v>
      </c>
      <c r="Q14" s="38">
        <v>3.0393146028551048E-3</v>
      </c>
      <c r="R14" s="38">
        <v>0</v>
      </c>
      <c r="S14" s="38">
        <v>0</v>
      </c>
      <c r="T14" s="38">
        <v>0</v>
      </c>
      <c r="U14" s="38">
        <v>2.2296223059862412E-4</v>
      </c>
      <c r="V14" s="38">
        <v>1.7187837688508551E-3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</row>
    <row r="15" spans="1:31" ht="27.75" customHeight="1">
      <c r="A15" s="52">
        <v>10</v>
      </c>
      <c r="B15" s="58" t="s">
        <v>47</v>
      </c>
      <c r="C15" s="38">
        <v>0.20589110285883566</v>
      </c>
      <c r="D15" s="38">
        <v>9.1329986932938062E-2</v>
      </c>
      <c r="E15" s="38">
        <v>8.7343921794905716E-2</v>
      </c>
      <c r="F15" s="38">
        <v>7.2866353867999764E-2</v>
      </c>
      <c r="G15" s="38">
        <v>3.4827466819304626E-2</v>
      </c>
      <c r="H15" s="38">
        <v>5.8218529297325558E-2</v>
      </c>
      <c r="I15" s="38">
        <v>0.12033626783028172</v>
      </c>
      <c r="J15" s="38">
        <v>0.1202114398396746</v>
      </c>
      <c r="K15" s="38">
        <v>0.11218601349723621</v>
      </c>
      <c r="L15" s="38">
        <v>2.6486188574507834E-2</v>
      </c>
      <c r="M15" s="38">
        <v>4.9310823900290256E-2</v>
      </c>
      <c r="N15" s="38">
        <v>8.3914445276026185E-5</v>
      </c>
      <c r="O15" s="38">
        <v>0</v>
      </c>
      <c r="P15" s="38">
        <v>2.1334613073235734E-3</v>
      </c>
      <c r="Q15" s="38">
        <v>1.9724788667073033E-3</v>
      </c>
      <c r="R15" s="38">
        <v>0</v>
      </c>
      <c r="S15" s="38">
        <v>0</v>
      </c>
      <c r="T15" s="38">
        <v>0</v>
      </c>
      <c r="U15" s="38">
        <v>0</v>
      </c>
      <c r="V15" s="38">
        <v>1.6800782817810889E-2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1.2673495822584276E-6</v>
      </c>
      <c r="AD15" s="38">
        <v>0</v>
      </c>
      <c r="AE15" s="38">
        <v>0</v>
      </c>
    </row>
    <row r="16" spans="1:31" ht="17.25" customHeight="1">
      <c r="A16" s="57" t="s">
        <v>48</v>
      </c>
      <c r="B16" s="58" t="s">
        <v>49</v>
      </c>
      <c r="C16" s="38">
        <v>0.2078356000229527</v>
      </c>
      <c r="D16" s="38">
        <v>8.9158411865595713E-2</v>
      </c>
      <c r="E16" s="38">
        <v>8.6402936306722786E-2</v>
      </c>
      <c r="F16" s="38">
        <v>7.2532210033945985E-2</v>
      </c>
      <c r="G16" s="38">
        <v>3.4769714983545766E-2</v>
      </c>
      <c r="H16" s="38">
        <v>5.7697779124845548E-2</v>
      </c>
      <c r="I16" s="38">
        <v>0.12106165811073569</v>
      </c>
      <c r="J16" s="38">
        <v>0.12134889285431781</v>
      </c>
      <c r="K16" s="38">
        <v>0.11298937115922675</v>
      </c>
      <c r="L16" s="38">
        <v>2.6736332062285019E-2</v>
      </c>
      <c r="M16" s="38">
        <v>4.8303188482469506E-2</v>
      </c>
      <c r="N16" s="38">
        <v>8.4706958398749914E-5</v>
      </c>
      <c r="O16" s="38">
        <v>0</v>
      </c>
      <c r="P16" s="38">
        <v>2.1536103540975298E-3</v>
      </c>
      <c r="Q16" s="38">
        <v>1.9859293470325572E-3</v>
      </c>
      <c r="R16" s="38">
        <v>0</v>
      </c>
      <c r="S16" s="38">
        <v>0</v>
      </c>
      <c r="T16" s="38">
        <v>0</v>
      </c>
      <c r="U16" s="38">
        <v>0</v>
      </c>
      <c r="V16" s="38">
        <v>1.6938379015017199E-2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1.279318810818712E-6</v>
      </c>
      <c r="AD16" s="38">
        <v>0</v>
      </c>
      <c r="AE16" s="38">
        <v>0</v>
      </c>
    </row>
    <row r="17" spans="1:31" ht="17.25" customHeight="1">
      <c r="A17" s="57" t="s">
        <v>50</v>
      </c>
      <c r="B17" s="58" t="s">
        <v>51</v>
      </c>
      <c r="C17" s="38">
        <v>0</v>
      </c>
      <c r="D17" s="38">
        <v>0.52079270936458499</v>
      </c>
      <c r="E17" s="38">
        <v>0.2701053894845924</v>
      </c>
      <c r="F17" s="38">
        <v>0.17547557725205434</v>
      </c>
      <c r="G17" s="38">
        <v>4.5651466245785695E-4</v>
      </c>
      <c r="H17" s="38">
        <v>3.0678184399324567E-2</v>
      </c>
      <c r="I17" s="38">
        <v>0</v>
      </c>
      <c r="J17" s="38">
        <v>-2.9108314737930949E-2</v>
      </c>
      <c r="K17" s="38">
        <v>0</v>
      </c>
      <c r="L17" s="38">
        <v>0</v>
      </c>
      <c r="M17" s="38">
        <v>3.1599939574916788E-2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</row>
    <row r="18" spans="1:31" ht="27" customHeight="1">
      <c r="A18" s="57" t="s">
        <v>52</v>
      </c>
      <c r="B18" s="58" t="s">
        <v>53</v>
      </c>
      <c r="C18" s="38">
        <v>0</v>
      </c>
      <c r="D18" s="38">
        <v>0</v>
      </c>
      <c r="E18" s="38">
        <v>3.5215036916316146E-2</v>
      </c>
      <c r="F18" s="38">
        <v>0</v>
      </c>
      <c r="G18" s="38">
        <v>0</v>
      </c>
      <c r="H18" s="38">
        <v>0</v>
      </c>
      <c r="I18" s="38">
        <v>0.46258650730144951</v>
      </c>
      <c r="J18" s="38">
        <v>0.18885115214711423</v>
      </c>
      <c r="K18" s="38">
        <v>0.28890995698104782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6.674972059479942E-4</v>
      </c>
      <c r="R18" s="38">
        <v>0</v>
      </c>
      <c r="S18" s="38">
        <v>0</v>
      </c>
      <c r="T18" s="38">
        <v>0</v>
      </c>
      <c r="U18" s="38">
        <v>0</v>
      </c>
      <c r="V18" s="38">
        <v>2.3769849448124263E-2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</row>
    <row r="19" spans="1:31" ht="17.25" customHeight="1">
      <c r="A19" s="57" t="s">
        <v>54</v>
      </c>
      <c r="B19" s="58" t="s">
        <v>55</v>
      </c>
      <c r="C19" s="38">
        <v>0</v>
      </c>
      <c r="D19" s="38">
        <v>0</v>
      </c>
      <c r="E19" s="38">
        <v>5.8952075899549712E-2</v>
      </c>
      <c r="F19" s="38">
        <v>0</v>
      </c>
      <c r="G19" s="38">
        <v>0.14057747249764369</v>
      </c>
      <c r="H19" s="38">
        <v>0.32648477797149422</v>
      </c>
      <c r="I19" s="38">
        <v>3.4826613385175722E-4</v>
      </c>
      <c r="J19" s="38">
        <v>1.605256041924101E-16</v>
      </c>
      <c r="K19" s="38">
        <v>0</v>
      </c>
      <c r="L19" s="38">
        <v>0</v>
      </c>
      <c r="M19" s="38">
        <v>0.47195845515685436</v>
      </c>
      <c r="N19" s="38">
        <v>0</v>
      </c>
      <c r="O19" s="38">
        <v>0</v>
      </c>
      <c r="P19" s="38">
        <v>0</v>
      </c>
      <c r="Q19" s="38">
        <v>1.6789523406061315E-3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</row>
    <row r="20" spans="1:31" ht="27" customHeight="1">
      <c r="A20" s="52">
        <v>11</v>
      </c>
      <c r="B20" s="58" t="s">
        <v>56</v>
      </c>
      <c r="C20" s="38">
        <v>0</v>
      </c>
      <c r="D20" s="38">
        <v>4.7280078403878593E-3</v>
      </c>
      <c r="E20" s="38">
        <v>0.99527199215961215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</row>
    <row r="21" spans="1:31" ht="27" customHeight="1">
      <c r="A21" s="52">
        <v>12</v>
      </c>
      <c r="B21" s="58" t="s">
        <v>57</v>
      </c>
      <c r="C21" s="38">
        <v>8.1907628671765431E-3</v>
      </c>
      <c r="D21" s="38">
        <v>0</v>
      </c>
      <c r="E21" s="38">
        <v>0.11072204987492024</v>
      </c>
      <c r="F21" s="38">
        <v>0</v>
      </c>
      <c r="G21" s="38">
        <v>0.88108718725790325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</row>
    <row r="22" spans="1:31" ht="17.25" customHeight="1">
      <c r="A22" s="52">
        <v>13</v>
      </c>
      <c r="B22" s="58" t="s">
        <v>58</v>
      </c>
      <c r="C22" s="38">
        <v>2.0246036889423866E-2</v>
      </c>
      <c r="D22" s="38">
        <v>0.50551092942171216</v>
      </c>
      <c r="E22" s="38">
        <v>-0.1468730568599661</v>
      </c>
      <c r="F22" s="38">
        <v>6.8739601500591788E-2</v>
      </c>
      <c r="G22" s="38">
        <v>5.7681356821798972E-2</v>
      </c>
      <c r="H22" s="38">
        <v>0.12440627152348259</v>
      </c>
      <c r="I22" s="38">
        <v>1.6666094224702345E-3</v>
      </c>
      <c r="J22" s="38">
        <v>0.17572474555106438</v>
      </c>
      <c r="K22" s="38">
        <v>7.6310744330650965E-2</v>
      </c>
      <c r="L22" s="38">
        <v>1.5669989539120603E-4</v>
      </c>
      <c r="M22" s="38">
        <v>9.8944616284311795E-2</v>
      </c>
      <c r="N22" s="38">
        <v>4.7799322786727807E-4</v>
      </c>
      <c r="O22" s="38">
        <v>0</v>
      </c>
      <c r="P22" s="38">
        <v>2.7646664535741351E-4</v>
      </c>
      <c r="Q22" s="38">
        <v>1.9796415672202294E-3</v>
      </c>
      <c r="R22" s="38">
        <v>0</v>
      </c>
      <c r="S22" s="38">
        <v>0</v>
      </c>
      <c r="T22" s="38">
        <v>0</v>
      </c>
      <c r="U22" s="38">
        <v>5.833282845596399E-5</v>
      </c>
      <c r="V22" s="38">
        <v>1.4693010950167215E-2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</row>
    <row r="23" spans="1:31" ht="17.25" customHeight="1">
      <c r="A23" s="52">
        <v>14</v>
      </c>
      <c r="B23" s="58" t="s">
        <v>59</v>
      </c>
      <c r="C23" s="38">
        <v>0</v>
      </c>
      <c r="D23" s="38">
        <v>0</v>
      </c>
      <c r="E23" s="38">
        <v>-4.5720089439209785E-3</v>
      </c>
      <c r="F23" s="38">
        <v>-6.9935395943859892E-3</v>
      </c>
      <c r="G23" s="38">
        <v>0</v>
      </c>
      <c r="H23" s="38">
        <v>0</v>
      </c>
      <c r="I23" s="38">
        <v>0</v>
      </c>
      <c r="J23" s="38">
        <v>-4.3171245020526229E-4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4.3947714553657039E-5</v>
      </c>
      <c r="R23" s="38">
        <v>0</v>
      </c>
      <c r="S23" s="38">
        <v>0</v>
      </c>
      <c r="T23" s="38">
        <v>1.0119533132739587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</row>
    <row r="24" spans="1:31" ht="17.25" customHeight="1">
      <c r="A24" s="52">
        <v>15</v>
      </c>
      <c r="B24" s="58" t="s">
        <v>60</v>
      </c>
      <c r="C24" s="38">
        <v>0</v>
      </c>
      <c r="D24" s="38">
        <v>0</v>
      </c>
      <c r="E24" s="38">
        <v>0</v>
      </c>
      <c r="F24" s="38">
        <v>0</v>
      </c>
      <c r="G24" s="38">
        <v>0.96037357988988925</v>
      </c>
      <c r="H24" s="38">
        <v>-8.2525051637757033E-3</v>
      </c>
      <c r="I24" s="38">
        <v>0</v>
      </c>
      <c r="J24" s="38">
        <v>8.6079604253308951E-3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3.9270964848555558E-2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</row>
    <row r="25" spans="1:31" ht="17.25" customHeight="1">
      <c r="A25" s="52">
        <v>16</v>
      </c>
      <c r="B25" s="58" t="s">
        <v>61</v>
      </c>
      <c r="C25" s="38">
        <v>2.1694540285862415E-6</v>
      </c>
      <c r="D25" s="38">
        <v>2.9034416135332749E-2</v>
      </c>
      <c r="E25" s="38">
        <v>-1.7170848981805101E-2</v>
      </c>
      <c r="F25" s="38">
        <v>3.1743661335563379E-3</v>
      </c>
      <c r="G25" s="38">
        <v>0.27837393841611929</v>
      </c>
      <c r="H25" s="38">
        <v>8.2695878474011289E-2</v>
      </c>
      <c r="I25" s="38">
        <v>0.28986028632679162</v>
      </c>
      <c r="J25" s="38">
        <v>6.4832175712039031E-3</v>
      </c>
      <c r="K25" s="38">
        <v>0.24670877724210216</v>
      </c>
      <c r="L25" s="38">
        <v>0</v>
      </c>
      <c r="M25" s="38">
        <v>3.8878134810085459E-3</v>
      </c>
      <c r="N25" s="38">
        <v>7.6646539648198347E-3</v>
      </c>
      <c r="O25" s="38">
        <v>9.2201796214915269E-4</v>
      </c>
      <c r="P25" s="38">
        <v>4.6540825419009405E-2</v>
      </c>
      <c r="Q25" s="38">
        <v>1.788272364153275E-4</v>
      </c>
      <c r="R25" s="38">
        <v>0</v>
      </c>
      <c r="S25" s="38">
        <v>0</v>
      </c>
      <c r="T25" s="38">
        <v>0</v>
      </c>
      <c r="U25" s="38">
        <v>1.3468241791216961E-2</v>
      </c>
      <c r="V25" s="38">
        <v>8.1754193740400348E-3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</row>
    <row r="26" spans="1:31" ht="17.25" customHeight="1">
      <c r="A26" s="52">
        <v>17</v>
      </c>
      <c r="B26" s="29" t="s">
        <v>62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</row>
    <row r="27" spans="1:31" ht="17.25" customHeight="1">
      <c r="A27" s="52">
        <v>18</v>
      </c>
      <c r="B27" s="30" t="s">
        <v>63</v>
      </c>
      <c r="C27" s="38">
        <v>3.6322408494001097E-2</v>
      </c>
      <c r="D27" s="38">
        <v>9.946086593948511E-2</v>
      </c>
      <c r="E27" s="38">
        <v>0.24773576176972087</v>
      </c>
      <c r="F27" s="38">
        <v>9.5720121441152037E-2</v>
      </c>
      <c r="G27" s="38">
        <v>0.1687883467220474</v>
      </c>
      <c r="H27" s="38">
        <v>0.16440785730860075</v>
      </c>
      <c r="I27" s="38">
        <v>1.0469045474058757E-2</v>
      </c>
      <c r="J27" s="38">
        <v>0.10090339906491022</v>
      </c>
      <c r="K27" s="38">
        <v>5.7195474778971604E-3</v>
      </c>
      <c r="L27" s="38">
        <v>1.7826645063018248E-4</v>
      </c>
      <c r="M27" s="38">
        <v>1.494342700804842E-4</v>
      </c>
      <c r="N27" s="38">
        <v>0</v>
      </c>
      <c r="O27" s="38">
        <v>9.4475433771872633E-3</v>
      </c>
      <c r="P27" s="38">
        <v>5.3925225342566677E-2</v>
      </c>
      <c r="Q27" s="38">
        <v>1.7648093915850623E-3</v>
      </c>
      <c r="R27" s="38">
        <v>0</v>
      </c>
      <c r="S27" s="38">
        <v>0</v>
      </c>
      <c r="T27" s="38">
        <v>0</v>
      </c>
      <c r="U27" s="38">
        <v>0</v>
      </c>
      <c r="V27" s="38">
        <v>5.007367476076747E-3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</row>
    <row r="28" spans="1:31" ht="16.5" customHeight="1">
      <c r="G28" s="60"/>
      <c r="H28" s="60"/>
      <c r="I28" s="60"/>
    </row>
    <row r="29" spans="1:31" ht="16.5" customHeight="1">
      <c r="A29" s="31" t="s">
        <v>68</v>
      </c>
      <c r="B29" s="60"/>
      <c r="G29" s="40"/>
      <c r="H29" s="40"/>
      <c r="I29" s="40"/>
      <c r="J29" s="40"/>
    </row>
  </sheetData>
  <printOptions horizontalCentered="1"/>
  <pageMargins left="0" right="0" top="0.51181102362204722" bottom="0" header="0" footer="0"/>
  <pageSetup paperSize="9" scale="31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33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1" sqref="B1"/>
    </sheetView>
  </sheetViews>
  <sheetFormatPr defaultRowHeight="12.75"/>
  <cols>
    <col min="1" max="1" width="5.42578125" style="2" customWidth="1"/>
    <col min="2" max="2" width="51.85546875" style="2" customWidth="1"/>
    <col min="3" max="5" width="12.7109375" style="2" customWidth="1"/>
    <col min="6" max="6" width="14.28515625" style="2" customWidth="1"/>
    <col min="7" max="11" width="12.7109375" style="2" customWidth="1"/>
    <col min="12" max="12" width="14.42578125" style="2" customWidth="1"/>
    <col min="13" max="13" width="14.5703125" style="2" customWidth="1"/>
    <col min="14" max="14" width="12.7109375" style="2" customWidth="1"/>
    <col min="15" max="15" width="14.85546875" style="2" customWidth="1"/>
    <col min="16" max="16" width="14" style="2" customWidth="1"/>
    <col min="17" max="17" width="14.7109375" style="2" customWidth="1"/>
    <col min="18" max="19" width="12.7109375" style="2" customWidth="1"/>
    <col min="20" max="20" width="14" style="2" customWidth="1"/>
    <col min="21" max="23" width="12.7109375" style="2" customWidth="1"/>
    <col min="24" max="24" width="15.28515625" style="2" customWidth="1"/>
    <col min="25" max="25" width="12.7109375" style="2" customWidth="1"/>
    <col min="26" max="26" width="13.7109375" style="2" customWidth="1"/>
    <col min="27" max="27" width="14.5703125" style="2" customWidth="1"/>
    <col min="28" max="30" width="12.7109375" style="2" customWidth="1"/>
    <col min="31" max="31" width="14.28515625" style="2" customWidth="1"/>
    <col min="32" max="16384" width="9.140625" style="2"/>
  </cols>
  <sheetData>
    <row r="1" spans="1:31" ht="23.25" customHeight="1"/>
    <row r="2" spans="1:31" s="10" customFormat="1" ht="22.5" customHeight="1">
      <c r="A2" s="120" t="s">
        <v>94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20"/>
    </row>
    <row r="3" spans="1:31" s="10" customFormat="1" ht="23.25" customHeight="1">
      <c r="B3" s="28"/>
      <c r="C3" s="28"/>
      <c r="D3" s="28"/>
      <c r="Y3" s="28"/>
      <c r="Z3" s="28"/>
      <c r="AB3" s="28"/>
      <c r="AC3" s="28"/>
    </row>
    <row r="4" spans="1:31" s="125" customFormat="1" ht="81" customHeight="1">
      <c r="A4" s="121" t="s">
        <v>2</v>
      </c>
      <c r="B4" s="121" t="s">
        <v>3</v>
      </c>
      <c r="C4" s="122" t="s">
        <v>4</v>
      </c>
      <c r="D4" s="122" t="s">
        <v>5</v>
      </c>
      <c r="E4" s="122" t="s">
        <v>6</v>
      </c>
      <c r="F4" s="122" t="s">
        <v>81</v>
      </c>
      <c r="G4" s="122" t="s">
        <v>8</v>
      </c>
      <c r="H4" s="122" t="s">
        <v>9</v>
      </c>
      <c r="I4" s="122" t="s">
        <v>10</v>
      </c>
      <c r="J4" s="122" t="s">
        <v>11</v>
      </c>
      <c r="K4" s="122" t="s">
        <v>12</v>
      </c>
      <c r="L4" s="122" t="s">
        <v>83</v>
      </c>
      <c r="M4" s="122" t="s">
        <v>14</v>
      </c>
      <c r="N4" s="122" t="s">
        <v>15</v>
      </c>
      <c r="O4" s="124" t="s">
        <v>84</v>
      </c>
      <c r="P4" s="122" t="s">
        <v>17</v>
      </c>
      <c r="Q4" s="122" t="s">
        <v>85</v>
      </c>
      <c r="R4" s="122" t="s">
        <v>19</v>
      </c>
      <c r="S4" s="122" t="s">
        <v>86</v>
      </c>
      <c r="T4" s="122" t="s">
        <v>21</v>
      </c>
      <c r="U4" s="122" t="s">
        <v>22</v>
      </c>
      <c r="V4" s="122" t="s">
        <v>23</v>
      </c>
      <c r="W4" s="122" t="s">
        <v>24</v>
      </c>
      <c r="X4" s="122" t="s">
        <v>25</v>
      </c>
      <c r="Y4" s="123" t="s">
        <v>87</v>
      </c>
      <c r="Z4" s="122" t="s">
        <v>27</v>
      </c>
      <c r="AA4" s="122" t="s">
        <v>28</v>
      </c>
      <c r="AB4" s="122" t="s">
        <v>29</v>
      </c>
      <c r="AC4" s="122" t="s">
        <v>88</v>
      </c>
      <c r="AD4" s="122" t="s">
        <v>31</v>
      </c>
      <c r="AE4" s="124" t="s">
        <v>90</v>
      </c>
    </row>
    <row r="5" spans="1:31" ht="17.25" customHeight="1">
      <c r="A5" s="52">
        <v>1</v>
      </c>
      <c r="B5" s="58" t="s">
        <v>36</v>
      </c>
      <c r="C5" s="38">
        <v>1.5331569202486192E-3</v>
      </c>
      <c r="D5" s="38">
        <v>1.6565456236460673E-2</v>
      </c>
      <c r="E5" s="38">
        <v>1.24662815464841E-2</v>
      </c>
      <c r="F5" s="38">
        <v>1.5122324856956314E-2</v>
      </c>
      <c r="G5" s="38">
        <v>8.9054254638956387E-3</v>
      </c>
      <c r="H5" s="38">
        <v>4.1634534493407885E-2</v>
      </c>
      <c r="I5" s="38">
        <v>8.6121997562581287E-4</v>
      </c>
      <c r="J5" s="38">
        <v>9.2917868667374351E-3</v>
      </c>
      <c r="K5" s="38">
        <v>6.3981456282344784E-3</v>
      </c>
      <c r="L5" s="38">
        <v>4.3666020476632348E-4</v>
      </c>
      <c r="M5" s="38">
        <v>4.7183979075772492E-4</v>
      </c>
      <c r="N5" s="38">
        <v>0.3648476798632041</v>
      </c>
      <c r="O5" s="38">
        <v>5.1174337048407381E-3</v>
      </c>
      <c r="P5" s="38">
        <v>9.214102597138573E-3</v>
      </c>
      <c r="Q5" s="38">
        <v>1.0600323833670452E-2</v>
      </c>
      <c r="R5" s="38">
        <v>0</v>
      </c>
      <c r="S5" s="38">
        <v>8.9217318004362417E-2</v>
      </c>
      <c r="T5" s="38">
        <v>0</v>
      </c>
      <c r="U5" s="38">
        <v>0</v>
      </c>
      <c r="V5" s="38">
        <v>7.9663116021673214E-3</v>
      </c>
      <c r="W5" s="38">
        <v>2.6924675774115833E-2</v>
      </c>
      <c r="X5" s="38">
        <v>4.5032918858290316E-4</v>
      </c>
      <c r="Y5" s="38">
        <v>0</v>
      </c>
      <c r="Z5" s="38">
        <v>0.21646921622314882</v>
      </c>
      <c r="AA5" s="38">
        <v>0</v>
      </c>
      <c r="AB5" s="38">
        <v>0</v>
      </c>
      <c r="AC5" s="38">
        <v>0</v>
      </c>
      <c r="AD5" s="38">
        <v>0</v>
      </c>
      <c r="AE5" s="38">
        <v>0</v>
      </c>
    </row>
    <row r="6" spans="1:31" ht="27" customHeight="1">
      <c r="A6" s="57" t="s">
        <v>37</v>
      </c>
      <c r="B6" s="58" t="s">
        <v>38</v>
      </c>
      <c r="C6" s="38">
        <v>0</v>
      </c>
      <c r="D6" s="38">
        <v>4.5579286469324166E-3</v>
      </c>
      <c r="E6" s="38">
        <v>3.5851341914454838E-5</v>
      </c>
      <c r="F6" s="38">
        <v>2.7935331028421302E-4</v>
      </c>
      <c r="G6" s="38">
        <v>1.9198870100417343E-5</v>
      </c>
      <c r="H6" s="38">
        <v>3.4143741616096213E-4</v>
      </c>
      <c r="I6" s="38">
        <v>0</v>
      </c>
      <c r="J6" s="38">
        <v>0</v>
      </c>
      <c r="K6" s="38">
        <v>5.131274801519662E-4</v>
      </c>
      <c r="L6" s="38">
        <v>0</v>
      </c>
      <c r="M6" s="38">
        <v>4.5945949680408442E-4</v>
      </c>
      <c r="N6" s="38">
        <v>3.4143741616096213E-4</v>
      </c>
      <c r="O6" s="38">
        <v>0</v>
      </c>
      <c r="P6" s="38">
        <v>0</v>
      </c>
      <c r="Q6" s="38">
        <v>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0</v>
      </c>
      <c r="X6" s="38">
        <v>0</v>
      </c>
      <c r="Y6" s="38">
        <v>0</v>
      </c>
      <c r="Z6" s="38">
        <v>0</v>
      </c>
      <c r="AA6" s="38">
        <v>0</v>
      </c>
      <c r="AB6" s="38">
        <v>0</v>
      </c>
      <c r="AC6" s="38">
        <v>0</v>
      </c>
      <c r="AD6" s="38">
        <v>0</v>
      </c>
      <c r="AE6" s="38">
        <v>0</v>
      </c>
    </row>
    <row r="7" spans="1:31" ht="17.25" customHeight="1">
      <c r="A7" s="52">
        <v>2</v>
      </c>
      <c r="B7" s="58" t="s">
        <v>39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38">
        <v>8.784472994166985E-2</v>
      </c>
      <c r="I7" s="38">
        <v>0</v>
      </c>
      <c r="J7" s="38">
        <v>3.0172848329541681E-2</v>
      </c>
      <c r="K7" s="38">
        <v>2.4432584508453543E-4</v>
      </c>
      <c r="L7" s="38">
        <v>0.106537961271091</v>
      </c>
      <c r="M7" s="38">
        <v>0</v>
      </c>
      <c r="N7" s="38">
        <v>0</v>
      </c>
      <c r="O7" s="38">
        <v>0.97752641753578284</v>
      </c>
      <c r="P7" s="38">
        <v>0</v>
      </c>
      <c r="Q7" s="38">
        <v>1.5108478719294601E-5</v>
      </c>
      <c r="R7" s="38">
        <v>1</v>
      </c>
      <c r="S7" s="38">
        <v>0.88688474660743455</v>
      </c>
      <c r="T7" s="38">
        <v>0</v>
      </c>
      <c r="U7" s="38">
        <v>0</v>
      </c>
      <c r="V7" s="38">
        <v>6.5812062097262634E-5</v>
      </c>
      <c r="W7" s="38">
        <v>0.97307532422588416</v>
      </c>
      <c r="X7" s="38">
        <v>0.9995496708114171</v>
      </c>
      <c r="Y7" s="38">
        <v>1</v>
      </c>
      <c r="Z7" s="38">
        <v>0.78353078377685115</v>
      </c>
      <c r="AA7" s="38">
        <v>1</v>
      </c>
      <c r="AB7" s="38">
        <v>1</v>
      </c>
      <c r="AC7" s="38">
        <v>0.99802018806178494</v>
      </c>
      <c r="AD7" s="38">
        <v>1</v>
      </c>
      <c r="AE7" s="38">
        <v>0</v>
      </c>
    </row>
    <row r="8" spans="1:31" ht="27.75" customHeight="1">
      <c r="A8" s="52">
        <v>3</v>
      </c>
      <c r="B8" s="58" t="s">
        <v>40</v>
      </c>
      <c r="C8" s="38">
        <v>0.11906539326925263</v>
      </c>
      <c r="D8" s="38">
        <v>0.49366076314325719</v>
      </c>
      <c r="E8" s="38">
        <v>0.65244706248836404</v>
      </c>
      <c r="F8" s="38">
        <v>0.53000221003680759</v>
      </c>
      <c r="G8" s="38">
        <v>0.61719036117705539</v>
      </c>
      <c r="H8" s="38">
        <v>0.37293556162501973</v>
      </c>
      <c r="I8" s="38">
        <v>0.30396684899037102</v>
      </c>
      <c r="J8" s="38">
        <v>0.26558880425253051</v>
      </c>
      <c r="K8" s="38">
        <v>9.3368897984778362E-2</v>
      </c>
      <c r="L8" s="38">
        <v>4.5399469020334815E-2</v>
      </c>
      <c r="M8" s="38">
        <v>0.28015132359662448</v>
      </c>
      <c r="N8" s="38">
        <v>0.19673052612995004</v>
      </c>
      <c r="O8" s="38">
        <v>0</v>
      </c>
      <c r="P8" s="38">
        <v>0.34094583060810796</v>
      </c>
      <c r="Q8" s="38">
        <v>0.70285854825478911</v>
      </c>
      <c r="R8" s="38">
        <v>0</v>
      </c>
      <c r="S8" s="38">
        <v>2.0961967785369795E-2</v>
      </c>
      <c r="T8" s="38">
        <v>0</v>
      </c>
      <c r="U8" s="38">
        <v>0</v>
      </c>
      <c r="V8" s="38">
        <v>0.18572523445646003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</row>
    <row r="9" spans="1:31" ht="17.25" customHeight="1">
      <c r="A9" s="52">
        <v>4</v>
      </c>
      <c r="B9" s="58" t="s">
        <v>41</v>
      </c>
      <c r="C9" s="38">
        <v>0</v>
      </c>
      <c r="D9" s="38">
        <v>1.6018724136978912E-2</v>
      </c>
      <c r="E9" s="38">
        <v>0</v>
      </c>
      <c r="F9" s="38">
        <v>1.8924989465525025E-4</v>
      </c>
      <c r="G9" s="38">
        <v>0</v>
      </c>
      <c r="H9" s="38">
        <v>9.3868647512904152E-5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</row>
    <row r="10" spans="1:31" ht="17.25" customHeight="1">
      <c r="A10" s="52">
        <v>5</v>
      </c>
      <c r="B10" s="58" t="s">
        <v>42</v>
      </c>
      <c r="C10" s="38">
        <v>0</v>
      </c>
      <c r="D10" s="38">
        <v>3.2186477919470061E-3</v>
      </c>
      <c r="E10" s="38">
        <v>7.1088021367484875E-4</v>
      </c>
      <c r="F10" s="38">
        <v>0</v>
      </c>
      <c r="G10" s="38">
        <v>0</v>
      </c>
      <c r="H10" s="38">
        <v>5.4017200740301657E-4</v>
      </c>
      <c r="I10" s="38">
        <v>0</v>
      </c>
      <c r="J10" s="38">
        <v>9.1234707978345136E-6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6.9572157454811682E-4</v>
      </c>
      <c r="R10" s="38">
        <v>0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</row>
    <row r="11" spans="1:31" ht="17.25" customHeight="1">
      <c r="A11" s="52">
        <v>6</v>
      </c>
      <c r="B11" s="58" t="s">
        <v>43</v>
      </c>
      <c r="C11" s="38">
        <v>4.2752898722020015E-5</v>
      </c>
      <c r="D11" s="38">
        <v>2.8106964610926852E-2</v>
      </c>
      <c r="E11" s="38">
        <v>1.1989217785321961E-3</v>
      </c>
      <c r="F11" s="38">
        <v>7.6469888602112091E-4</v>
      </c>
      <c r="G11" s="38">
        <v>5.0793644179397571E-4</v>
      </c>
      <c r="H11" s="38">
        <v>1.7925788939468004E-5</v>
      </c>
      <c r="I11" s="38">
        <v>3.2107888340037655E-5</v>
      </c>
      <c r="J11" s="38">
        <v>2.1597301504192167E-4</v>
      </c>
      <c r="K11" s="38">
        <v>0</v>
      </c>
      <c r="L11" s="38">
        <v>0</v>
      </c>
      <c r="M11" s="38">
        <v>7.0091087569697404E-4</v>
      </c>
      <c r="N11" s="38">
        <v>0</v>
      </c>
      <c r="O11" s="38">
        <v>0</v>
      </c>
      <c r="P11" s="38">
        <v>0</v>
      </c>
      <c r="Q11" s="38">
        <v>3.7061758954542952E-2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8">
        <v>0</v>
      </c>
      <c r="AC11" s="38">
        <v>0</v>
      </c>
      <c r="AD11" s="38">
        <v>0</v>
      </c>
      <c r="AE11" s="38">
        <v>0</v>
      </c>
    </row>
    <row r="12" spans="1:31" ht="17.25" customHeight="1">
      <c r="A12" s="52">
        <v>7</v>
      </c>
      <c r="B12" s="58" t="s">
        <v>44</v>
      </c>
      <c r="C12" s="38">
        <v>2.9268236444528949E-5</v>
      </c>
      <c r="D12" s="38">
        <v>1.0854046777360437E-2</v>
      </c>
      <c r="E12" s="38">
        <v>1.6978541362279074E-3</v>
      </c>
      <c r="F12" s="38">
        <v>1.2452562728953752E-2</v>
      </c>
      <c r="G12" s="38">
        <v>9.5773073790032099E-4</v>
      </c>
      <c r="H12" s="38">
        <v>1.4953130726527079E-3</v>
      </c>
      <c r="I12" s="38">
        <v>0</v>
      </c>
      <c r="J12" s="38">
        <v>8.2451208328475321E-3</v>
      </c>
      <c r="K12" s="38">
        <v>0</v>
      </c>
      <c r="L12" s="38">
        <v>1.2000621102050476E-4</v>
      </c>
      <c r="M12" s="38">
        <v>3.7098740371607178E-3</v>
      </c>
      <c r="N12" s="38">
        <v>1.2567026613131348E-3</v>
      </c>
      <c r="O12" s="38">
        <v>0</v>
      </c>
      <c r="P12" s="38">
        <v>2.3113169138875484E-3</v>
      </c>
      <c r="Q12" s="38">
        <v>3.3994330733485591E-4</v>
      </c>
      <c r="R12" s="38">
        <v>0</v>
      </c>
      <c r="S12" s="38">
        <v>0</v>
      </c>
      <c r="T12" s="38">
        <v>0</v>
      </c>
      <c r="U12" s="38">
        <v>0</v>
      </c>
      <c r="V12" s="38">
        <v>1.7318941125917721E-4</v>
      </c>
      <c r="W12" s="38">
        <v>0</v>
      </c>
      <c r="X12" s="38">
        <v>0</v>
      </c>
      <c r="Y12" s="38">
        <v>0</v>
      </c>
      <c r="Z12" s="38">
        <v>0</v>
      </c>
      <c r="AA12" s="38">
        <v>0</v>
      </c>
      <c r="AB12" s="38">
        <v>0</v>
      </c>
      <c r="AC12" s="38">
        <v>0</v>
      </c>
      <c r="AD12" s="38">
        <v>0</v>
      </c>
      <c r="AE12" s="38">
        <v>0</v>
      </c>
    </row>
    <row r="13" spans="1:31" ht="17.25" customHeight="1">
      <c r="A13" s="52">
        <v>8</v>
      </c>
      <c r="B13" s="58" t="s">
        <v>45</v>
      </c>
      <c r="C13" s="38">
        <v>6.2095096995095703E-3</v>
      </c>
      <c r="D13" s="38">
        <v>9.1377834747527642E-2</v>
      </c>
      <c r="E13" s="38">
        <v>2.7082486323077117E-2</v>
      </c>
      <c r="F13" s="38">
        <v>0.11696448636454469</v>
      </c>
      <c r="G13" s="38">
        <v>0.14199189240529106</v>
      </c>
      <c r="H13" s="38">
        <v>0.15125935174131405</v>
      </c>
      <c r="I13" s="38">
        <v>0</v>
      </c>
      <c r="J13" s="38">
        <v>9.2794562974319691E-2</v>
      </c>
      <c r="K13" s="38">
        <v>6.6764463850552583E-2</v>
      </c>
      <c r="L13" s="38">
        <v>1.1701734041459768E-2</v>
      </c>
      <c r="M13" s="38">
        <v>0.30390529915823838</v>
      </c>
      <c r="N13" s="38">
        <v>0.39819648100493132</v>
      </c>
      <c r="O13" s="38">
        <v>7.2878564834807699E-3</v>
      </c>
      <c r="P13" s="38">
        <v>0.25316505732568489</v>
      </c>
      <c r="Q13" s="38">
        <v>2.1287143589062873E-2</v>
      </c>
      <c r="R13" s="38">
        <v>0</v>
      </c>
      <c r="S13" s="38">
        <v>2.9359676028332137E-3</v>
      </c>
      <c r="T13" s="38">
        <v>0</v>
      </c>
      <c r="U13" s="38">
        <v>0.91852281993330853</v>
      </c>
      <c r="V13" s="38">
        <v>6.1244671301475803E-2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8">
        <v>0</v>
      </c>
      <c r="AC13" s="38">
        <v>0</v>
      </c>
      <c r="AD13" s="38">
        <v>0</v>
      </c>
      <c r="AE13" s="38">
        <v>0</v>
      </c>
    </row>
    <row r="14" spans="1:31" ht="17.25" customHeight="1">
      <c r="A14" s="52">
        <v>9</v>
      </c>
      <c r="B14" s="58" t="s">
        <v>46</v>
      </c>
      <c r="C14" s="38">
        <v>1.4261946118354755E-3</v>
      </c>
      <c r="D14" s="38">
        <v>9.6798422840030131E-3</v>
      </c>
      <c r="E14" s="38">
        <v>9.4907091683979535E-3</v>
      </c>
      <c r="F14" s="38">
        <v>3.6299591887507419E-3</v>
      </c>
      <c r="G14" s="38">
        <v>3.9795978566874078E-2</v>
      </c>
      <c r="H14" s="38">
        <v>3.8843085431953428E-3</v>
      </c>
      <c r="I14" s="38">
        <v>1.0778608295691305E-3</v>
      </c>
      <c r="J14" s="38">
        <v>1.8148727146199705E-3</v>
      </c>
      <c r="K14" s="38">
        <v>2.5472971779432921E-3</v>
      </c>
      <c r="L14" s="38">
        <v>0</v>
      </c>
      <c r="M14" s="38">
        <v>1.4491756414489914E-2</v>
      </c>
      <c r="N14" s="38">
        <v>5.336978967910819E-4</v>
      </c>
      <c r="O14" s="38">
        <v>0</v>
      </c>
      <c r="P14" s="38">
        <v>0</v>
      </c>
      <c r="Q14" s="38">
        <v>6.1291476964015854E-3</v>
      </c>
      <c r="R14" s="38">
        <v>0</v>
      </c>
      <c r="S14" s="38">
        <v>0</v>
      </c>
      <c r="T14" s="38">
        <v>0</v>
      </c>
      <c r="U14" s="38">
        <v>4.6696497346438532E-3</v>
      </c>
      <c r="V14" s="38">
        <v>1.3872642326018356E-3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</row>
    <row r="15" spans="1:31" ht="27.75" customHeight="1">
      <c r="A15" s="52">
        <v>10</v>
      </c>
      <c r="B15" s="58" t="s">
        <v>47</v>
      </c>
      <c r="C15" s="38">
        <v>0.86772938234024843</v>
      </c>
      <c r="D15" s="38">
        <v>0.29687205520257187</v>
      </c>
      <c r="E15" s="38">
        <v>0.2812233102143526</v>
      </c>
      <c r="F15" s="38">
        <v>0.30957582887191742</v>
      </c>
      <c r="G15" s="38">
        <v>0.16533697511031656</v>
      </c>
      <c r="H15" s="38">
        <v>0.31234428566165001</v>
      </c>
      <c r="I15" s="38">
        <v>0.68465847545738323</v>
      </c>
      <c r="J15" s="38">
        <v>0.5700068891840846</v>
      </c>
      <c r="K15" s="38">
        <v>0.81194973934492787</v>
      </c>
      <c r="L15" s="38">
        <v>0.83562872260583865</v>
      </c>
      <c r="M15" s="38">
        <v>0.38371089281038417</v>
      </c>
      <c r="N15" s="38">
        <v>2.4782416921655219E-2</v>
      </c>
      <c r="O15" s="38">
        <v>0</v>
      </c>
      <c r="P15" s="38">
        <v>0.25714105544212201</v>
      </c>
      <c r="Q15" s="38">
        <v>0.21342081301740493</v>
      </c>
      <c r="R15" s="38">
        <v>0</v>
      </c>
      <c r="S15" s="38">
        <v>0</v>
      </c>
      <c r="T15" s="38">
        <v>0</v>
      </c>
      <c r="U15" s="38">
        <v>0</v>
      </c>
      <c r="V15" s="38">
        <v>0.72755770462649205</v>
      </c>
      <c r="W15" s="38">
        <v>0</v>
      </c>
      <c r="X15" s="38">
        <v>0</v>
      </c>
      <c r="Y15" s="38">
        <v>0</v>
      </c>
      <c r="Z15" s="38">
        <v>0</v>
      </c>
      <c r="AA15" s="38">
        <v>0</v>
      </c>
      <c r="AB15" s="38">
        <v>0</v>
      </c>
      <c r="AC15" s="38">
        <v>1.9798119382151143E-3</v>
      </c>
      <c r="AD15" s="38">
        <v>0</v>
      </c>
      <c r="AE15" s="38">
        <v>0</v>
      </c>
    </row>
    <row r="16" spans="1:31" ht="18" customHeight="1">
      <c r="A16" s="57" t="s">
        <v>48</v>
      </c>
      <c r="B16" s="58" t="s">
        <v>49</v>
      </c>
      <c r="C16" s="38">
        <v>0.86772938234024843</v>
      </c>
      <c r="D16" s="38">
        <v>0.28907382090209854</v>
      </c>
      <c r="E16" s="38">
        <v>0.27591770984513475</v>
      </c>
      <c r="F16" s="38">
        <v>0.30527311386065453</v>
      </c>
      <c r="G16" s="38">
        <v>0.16351849137561547</v>
      </c>
      <c r="H16" s="38">
        <v>0.30665430917994746</v>
      </c>
      <c r="I16" s="38">
        <v>0.68234137918829108</v>
      </c>
      <c r="J16" s="38">
        <v>0.57001694251289947</v>
      </c>
      <c r="K16" s="38">
        <v>0.81011311466210822</v>
      </c>
      <c r="L16" s="38">
        <v>0.83562872260583865</v>
      </c>
      <c r="M16" s="38">
        <v>0.37235338725918699</v>
      </c>
      <c r="N16" s="38">
        <v>2.4782416921655219E-2</v>
      </c>
      <c r="O16" s="38">
        <v>0</v>
      </c>
      <c r="P16" s="38">
        <v>0.25714105544212201</v>
      </c>
      <c r="Q16" s="38">
        <v>0.21286577736295037</v>
      </c>
      <c r="R16" s="38">
        <v>0</v>
      </c>
      <c r="S16" s="38">
        <v>0</v>
      </c>
      <c r="T16" s="38">
        <v>0</v>
      </c>
      <c r="U16" s="38">
        <v>0</v>
      </c>
      <c r="V16" s="38">
        <v>0.7266535726413228</v>
      </c>
      <c r="W16" s="38">
        <v>0</v>
      </c>
      <c r="X16" s="38">
        <v>0</v>
      </c>
      <c r="Y16" s="38">
        <v>0</v>
      </c>
      <c r="Z16" s="38">
        <v>0</v>
      </c>
      <c r="AA16" s="38">
        <v>0</v>
      </c>
      <c r="AB16" s="38">
        <v>0</v>
      </c>
      <c r="AC16" s="38">
        <v>1.9798119382151143E-3</v>
      </c>
      <c r="AD16" s="38">
        <v>0</v>
      </c>
      <c r="AE16" s="38">
        <v>0</v>
      </c>
    </row>
    <row r="17" spans="1:31" ht="18" customHeight="1">
      <c r="A17" s="57" t="s">
        <v>50</v>
      </c>
      <c r="B17" s="58" t="s">
        <v>51</v>
      </c>
      <c r="C17" s="38">
        <v>0</v>
      </c>
      <c r="D17" s="38">
        <v>7.7982343004733773E-3</v>
      </c>
      <c r="E17" s="38">
        <v>4.7333610931234319E-3</v>
      </c>
      <c r="F17" s="38">
        <v>4.302715011262846E-3</v>
      </c>
      <c r="G17" s="38">
        <v>1.2508024627574031E-5</v>
      </c>
      <c r="H17" s="38">
        <v>9.499218653779125E-4</v>
      </c>
      <c r="I17" s="38">
        <v>0</v>
      </c>
      <c r="J17" s="38">
        <v>-7.9659442735484094E-4</v>
      </c>
      <c r="K17" s="38">
        <v>0</v>
      </c>
      <c r="L17" s="38">
        <v>0</v>
      </c>
      <c r="M17" s="38">
        <v>1.4191686783044698E-3</v>
      </c>
      <c r="N17" s="38">
        <v>0</v>
      </c>
      <c r="O17" s="38">
        <v>0</v>
      </c>
      <c r="P17" s="38">
        <v>0</v>
      </c>
      <c r="Q17" s="38">
        <v>0</v>
      </c>
      <c r="R17" s="38">
        <v>0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0</v>
      </c>
      <c r="AB17" s="38">
        <v>0</v>
      </c>
      <c r="AC17" s="38">
        <v>0</v>
      </c>
      <c r="AD17" s="38">
        <v>0</v>
      </c>
      <c r="AE17" s="38">
        <v>0</v>
      </c>
    </row>
    <row r="18" spans="1:31" ht="27.75" customHeight="1">
      <c r="A18" s="57" t="s">
        <v>52</v>
      </c>
      <c r="B18" s="58" t="s">
        <v>53</v>
      </c>
      <c r="C18" s="38">
        <v>0</v>
      </c>
      <c r="D18" s="38">
        <v>0</v>
      </c>
      <c r="E18" s="38">
        <v>7.2774040994047856E-5</v>
      </c>
      <c r="F18" s="38">
        <v>0</v>
      </c>
      <c r="G18" s="38">
        <v>0</v>
      </c>
      <c r="H18" s="38">
        <v>0</v>
      </c>
      <c r="I18" s="38">
        <v>2.3117341461274567E-3</v>
      </c>
      <c r="J18" s="38">
        <v>7.8654109854009251E-4</v>
      </c>
      <c r="K18" s="38">
        <v>1.836624682819828E-3</v>
      </c>
      <c r="L18" s="38">
        <v>0</v>
      </c>
      <c r="M18" s="38">
        <v>0</v>
      </c>
      <c r="N18" s="38">
        <v>0</v>
      </c>
      <c r="O18" s="38">
        <v>0</v>
      </c>
      <c r="P18" s="38">
        <v>0</v>
      </c>
      <c r="Q18" s="38">
        <v>6.3436810511319241E-5</v>
      </c>
      <c r="R18" s="38">
        <v>0</v>
      </c>
      <c r="S18" s="38">
        <v>0</v>
      </c>
      <c r="T18" s="38">
        <v>0</v>
      </c>
      <c r="U18" s="38">
        <v>0</v>
      </c>
      <c r="V18" s="38">
        <v>9.0413198516916713E-4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</row>
    <row r="19" spans="1:31" ht="18" customHeight="1">
      <c r="A19" s="57" t="s">
        <v>54</v>
      </c>
      <c r="B19" s="58" t="s">
        <v>55</v>
      </c>
      <c r="C19" s="38">
        <v>0</v>
      </c>
      <c r="D19" s="38">
        <v>0</v>
      </c>
      <c r="E19" s="38">
        <v>4.994652351004036E-4</v>
      </c>
      <c r="F19" s="38">
        <v>0</v>
      </c>
      <c r="G19" s="38">
        <v>1.8059757100734842E-3</v>
      </c>
      <c r="H19" s="38">
        <v>4.7400546163247166E-3</v>
      </c>
      <c r="I19" s="38">
        <v>5.3621229647451651E-6</v>
      </c>
      <c r="J19" s="38">
        <v>2.0598077715433731E-18</v>
      </c>
      <c r="K19" s="38">
        <v>0</v>
      </c>
      <c r="L19" s="38">
        <v>0</v>
      </c>
      <c r="M19" s="38">
        <v>9.9383368728926964E-3</v>
      </c>
      <c r="N19" s="38">
        <v>0</v>
      </c>
      <c r="O19" s="38">
        <v>0</v>
      </c>
      <c r="P19" s="38">
        <v>0</v>
      </c>
      <c r="Q19" s="38">
        <v>4.9159884394321077E-4</v>
      </c>
      <c r="R19" s="38">
        <v>0</v>
      </c>
      <c r="S19" s="38">
        <v>0</v>
      </c>
      <c r="T19" s="38">
        <v>0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</row>
    <row r="20" spans="1:31" ht="27.75" customHeight="1">
      <c r="A20" s="52">
        <v>11</v>
      </c>
      <c r="B20" s="58" t="s">
        <v>56</v>
      </c>
      <c r="C20" s="38">
        <v>0</v>
      </c>
      <c r="D20" s="38">
        <v>0</v>
      </c>
      <c r="E20" s="38">
        <v>1.3758816156183944E-4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</row>
    <row r="21" spans="1:31" ht="27.75" customHeight="1">
      <c r="A21" s="52">
        <v>12</v>
      </c>
      <c r="B21" s="58" t="s">
        <v>57</v>
      </c>
      <c r="C21" s="38">
        <v>2.744969420354415E-7</v>
      </c>
      <c r="D21" s="38">
        <v>0</v>
      </c>
      <c r="E21" s="38">
        <v>3.0292871281661068E-6</v>
      </c>
      <c r="F21" s="38">
        <v>0</v>
      </c>
      <c r="G21" s="38">
        <v>3.3260855913776171E-5</v>
      </c>
      <c r="H21" s="38">
        <v>0</v>
      </c>
      <c r="I21" s="38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</row>
    <row r="22" spans="1:31" ht="17.25" customHeight="1">
      <c r="A22" s="52">
        <v>13</v>
      </c>
      <c r="B22" s="58" t="s">
        <v>58</v>
      </c>
      <c r="C22" s="38">
        <v>1.406053398713625E-3</v>
      </c>
      <c r="D22" s="38">
        <v>2.778982440355305E-2</v>
      </c>
      <c r="E22" s="38">
        <v>7.1797559723584328E-4</v>
      </c>
      <c r="F22" s="38">
        <v>4.8124040445156422E-3</v>
      </c>
      <c r="G22" s="38">
        <v>4.5123069561380028E-3</v>
      </c>
      <c r="H22" s="38">
        <v>1.0998404200732316E-2</v>
      </c>
      <c r="I22" s="38">
        <v>1.5625227554495001E-4</v>
      </c>
      <c r="J22" s="38">
        <v>1.3730371752349245E-2</v>
      </c>
      <c r="K22" s="38">
        <v>9.1010434512137917E-3</v>
      </c>
      <c r="L22" s="38">
        <v>8.1466238869237089E-5</v>
      </c>
      <c r="M22" s="38">
        <v>1.2687296957620425E-2</v>
      </c>
      <c r="N22" s="38">
        <v>2.3261822730837006E-3</v>
      </c>
      <c r="O22" s="38">
        <v>0</v>
      </c>
      <c r="P22" s="38">
        <v>5.490911718803147E-4</v>
      </c>
      <c r="Q22" s="38">
        <v>3.5296044850311931E-3</v>
      </c>
      <c r="R22" s="38">
        <v>0</v>
      </c>
      <c r="S22" s="38">
        <v>0</v>
      </c>
      <c r="T22" s="38">
        <v>0</v>
      </c>
      <c r="U22" s="38">
        <v>1.080142584920264E-3</v>
      </c>
      <c r="V22" s="38">
        <v>1.0484888003239493E-2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</row>
    <row r="23" spans="1:31" ht="17.25" customHeight="1">
      <c r="A23" s="52">
        <v>14</v>
      </c>
      <c r="B23" s="58" t="s">
        <v>59</v>
      </c>
      <c r="C23" s="38">
        <v>0</v>
      </c>
      <c r="D23" s="38">
        <v>0</v>
      </c>
      <c r="E23" s="38">
        <v>3.4219842546626758E-5</v>
      </c>
      <c r="F23" s="38">
        <v>-3.7663835947687497E-4</v>
      </c>
      <c r="G23" s="38">
        <v>0</v>
      </c>
      <c r="H23" s="38">
        <v>0</v>
      </c>
      <c r="I23" s="38">
        <v>0</v>
      </c>
      <c r="J23" s="38">
        <v>-2.5948746591324756E-5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6.0276525696312494E-5</v>
      </c>
      <c r="R23" s="38">
        <v>0</v>
      </c>
      <c r="S23" s="38">
        <v>0</v>
      </c>
      <c r="T23" s="38">
        <v>1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</row>
    <row r="24" spans="1:31" ht="17.25" customHeight="1">
      <c r="A24" s="52">
        <v>15</v>
      </c>
      <c r="B24" s="58" t="s">
        <v>60</v>
      </c>
      <c r="C24" s="38">
        <v>0</v>
      </c>
      <c r="D24" s="38">
        <v>0</v>
      </c>
      <c r="E24" s="38">
        <v>0</v>
      </c>
      <c r="F24" s="38">
        <v>0</v>
      </c>
      <c r="G24" s="38">
        <v>7.6613084112752696E-4</v>
      </c>
      <c r="H24" s="38">
        <v>-7.4399973408751799E-6</v>
      </c>
      <c r="I24" s="38">
        <v>0</v>
      </c>
      <c r="J24" s="38">
        <v>6.8588168828685107E-6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7.1402040585972126E-4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</row>
    <row r="25" spans="1:31" ht="17.25" customHeight="1">
      <c r="A25" s="52">
        <v>16</v>
      </c>
      <c r="B25" s="58" t="s">
        <v>61</v>
      </c>
      <c r="C25" s="38">
        <v>4.5749490339240248E-8</v>
      </c>
      <c r="D25" s="38">
        <v>5.2181391528433952E-4</v>
      </c>
      <c r="E25" s="38">
        <v>0</v>
      </c>
      <c r="F25" s="38">
        <v>6.7481714481575954E-5</v>
      </c>
      <c r="G25" s="38">
        <v>6.6125011349911292E-3</v>
      </c>
      <c r="H25" s="38">
        <v>2.2199606930630488E-3</v>
      </c>
      <c r="I25" s="38">
        <v>8.251924630997054E-3</v>
      </c>
      <c r="J25" s="38">
        <v>1.538204179751139E-4</v>
      </c>
      <c r="K25" s="38">
        <v>8.9343737615891362E-3</v>
      </c>
      <c r="L25" s="38">
        <v>0</v>
      </c>
      <c r="M25" s="38">
        <v>1.5137577361270271E-4</v>
      </c>
      <c r="N25" s="38">
        <v>1.1326313249071528E-2</v>
      </c>
      <c r="O25" s="38">
        <v>2.8587868965586181E-4</v>
      </c>
      <c r="P25" s="38">
        <v>2.8067893354504627E-2</v>
      </c>
      <c r="Q25" s="38">
        <v>9.6816005720902026E-5</v>
      </c>
      <c r="R25" s="38">
        <v>0</v>
      </c>
      <c r="S25" s="38">
        <v>0</v>
      </c>
      <c r="T25" s="38">
        <v>0</v>
      </c>
      <c r="U25" s="38">
        <v>7.5727387747127201E-2</v>
      </c>
      <c r="V25" s="38">
        <v>1.7714832541337263E-3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</row>
    <row r="26" spans="1:31" ht="17.25" customHeight="1">
      <c r="A26" s="52">
        <v>17</v>
      </c>
      <c r="B26" s="29" t="s">
        <v>62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</row>
    <row r="27" spans="1:31" ht="17.25" customHeight="1">
      <c r="A27" s="52">
        <v>18</v>
      </c>
      <c r="B27" s="30" t="s">
        <v>63</v>
      </c>
      <c r="C27" s="38">
        <v>2.5579683785927703E-3</v>
      </c>
      <c r="D27" s="38">
        <v>5.7937487130552993E-3</v>
      </c>
      <c r="E27" s="38">
        <v>1.3430263855487866E-2</v>
      </c>
      <c r="F27" s="38">
        <v>6.795431771872743E-3</v>
      </c>
      <c r="G27" s="38">
        <v>1.3389500308702441E-2</v>
      </c>
      <c r="H27" s="38">
        <v>1.4739023580780615E-2</v>
      </c>
      <c r="I27" s="38">
        <v>9.9530995216866943E-4</v>
      </c>
      <c r="J27" s="38">
        <v>7.9949161188626345E-3</v>
      </c>
      <c r="K27" s="38">
        <v>6.9171295567609049E-4</v>
      </c>
      <c r="L27" s="38">
        <v>9.3980406619951961E-5</v>
      </c>
      <c r="M27" s="38">
        <v>1.9430585414704785E-5</v>
      </c>
      <c r="N27" s="38">
        <v>0</v>
      </c>
      <c r="O27" s="38">
        <v>9.7824135862398156E-3</v>
      </c>
      <c r="P27" s="38">
        <v>0.10860565258667408</v>
      </c>
      <c r="Q27" s="38">
        <v>3.1907738712177738E-3</v>
      </c>
      <c r="R27" s="38">
        <v>0</v>
      </c>
      <c r="S27" s="38">
        <v>0</v>
      </c>
      <c r="T27" s="38">
        <v>0</v>
      </c>
      <c r="U27" s="38">
        <v>0</v>
      </c>
      <c r="V27" s="38">
        <v>3.6234410500734695E-3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</row>
    <row r="28" spans="1:31" ht="16.5" customHeight="1">
      <c r="AB28" s="39"/>
    </row>
    <row r="29" spans="1:31" ht="16.5" customHeight="1">
      <c r="A29" s="31" t="s">
        <v>68</v>
      </c>
    </row>
    <row r="30" spans="1:31">
      <c r="B30" s="40"/>
    </row>
    <row r="31" spans="1:31"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59"/>
    </row>
    <row r="33" spans="26:26">
      <c r="Z33" s="40"/>
    </row>
  </sheetData>
  <printOptions horizontalCentered="1"/>
  <pageMargins left="0" right="0" top="0.78740157480314965" bottom="0" header="0.62992125984251968" footer="0"/>
  <pageSetup paperSize="9" scale="31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V27"/>
  <sheetViews>
    <sheetView workbookViewId="0"/>
  </sheetViews>
  <sheetFormatPr defaultRowHeight="12.75"/>
  <cols>
    <col min="1" max="1" width="6.140625" style="2" customWidth="1"/>
    <col min="2" max="2" width="64.42578125" style="2" customWidth="1"/>
    <col min="3" max="3" width="11.85546875" style="2" customWidth="1"/>
    <col min="4" max="4" width="13" style="2" customWidth="1"/>
    <col min="5" max="5" width="10.7109375" style="2" customWidth="1"/>
    <col min="6" max="6" width="11.5703125" style="2" customWidth="1"/>
    <col min="7" max="7" width="12.7109375" style="2" customWidth="1"/>
    <col min="8" max="10" width="11.85546875" style="2" customWidth="1"/>
    <col min="11" max="14" width="13" style="2" customWidth="1"/>
    <col min="15" max="15" width="13.7109375" style="2" customWidth="1"/>
    <col min="16" max="16" width="15.28515625" style="2" customWidth="1"/>
    <col min="17" max="17" width="11.85546875" style="2" customWidth="1"/>
    <col min="18" max="18" width="13.140625" style="2" customWidth="1"/>
    <col min="19" max="19" width="10.85546875" style="2" customWidth="1"/>
    <col min="20" max="20" width="10.42578125" style="2" customWidth="1"/>
    <col min="21" max="21" width="10.85546875" style="2" customWidth="1"/>
    <col min="22" max="22" width="10" style="2" customWidth="1"/>
    <col min="23" max="16384" width="9.140625" style="2"/>
  </cols>
  <sheetData>
    <row r="1" spans="1:22" ht="15.75">
      <c r="B1" s="9"/>
    </row>
    <row r="2" spans="1:22" s="10" customFormat="1" ht="18.75">
      <c r="B2" s="133" t="s">
        <v>95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2" ht="15.75">
      <c r="B3" s="13"/>
      <c r="G3" s="11"/>
      <c r="K3" s="11"/>
      <c r="V3" s="11" t="s">
        <v>96</v>
      </c>
    </row>
    <row r="4" spans="1:22" s="17" customFormat="1" ht="84.75" customHeight="1">
      <c r="A4" s="121" t="s">
        <v>2</v>
      </c>
      <c r="B4" s="121" t="s">
        <v>3</v>
      </c>
      <c r="C4" s="124" t="s">
        <v>97</v>
      </c>
      <c r="D4" s="132" t="s">
        <v>98</v>
      </c>
      <c r="E4" s="124" t="s">
        <v>99</v>
      </c>
      <c r="F4" s="132" t="s">
        <v>98</v>
      </c>
      <c r="G4" s="124" t="s">
        <v>100</v>
      </c>
      <c r="H4" s="132" t="s">
        <v>98</v>
      </c>
      <c r="I4" s="124" t="s">
        <v>101</v>
      </c>
      <c r="J4" s="132" t="s">
        <v>98</v>
      </c>
      <c r="K4" s="124" t="s">
        <v>102</v>
      </c>
      <c r="L4" s="132" t="s">
        <v>98</v>
      </c>
      <c r="M4" s="124" t="s">
        <v>103</v>
      </c>
      <c r="N4" s="132" t="s">
        <v>98</v>
      </c>
      <c r="O4" s="124" t="s">
        <v>104</v>
      </c>
      <c r="P4" s="132" t="s">
        <v>98</v>
      </c>
      <c r="Q4" s="124" t="s">
        <v>105</v>
      </c>
      <c r="R4" s="124" t="s">
        <v>98</v>
      </c>
      <c r="S4" s="124" t="s">
        <v>106</v>
      </c>
      <c r="T4" s="124" t="s">
        <v>98</v>
      </c>
      <c r="U4" s="124" t="s">
        <v>107</v>
      </c>
      <c r="V4" s="124" t="s">
        <v>98</v>
      </c>
    </row>
    <row r="5" spans="1:22">
      <c r="A5" s="52">
        <v>1</v>
      </c>
      <c r="B5" s="58" t="s">
        <v>36</v>
      </c>
      <c r="C5" s="18">
        <v>2282202.3584999996</v>
      </c>
      <c r="D5" s="83">
        <v>0.10421747194485298</v>
      </c>
      <c r="E5" s="18">
        <v>2683671.9500000002</v>
      </c>
      <c r="F5" s="84">
        <v>9.8036706306240992E-2</v>
      </c>
      <c r="G5" s="18">
        <v>1557685.1785946393</v>
      </c>
      <c r="H5" s="84">
        <v>5.5116944703001769E-2</v>
      </c>
      <c r="I5" s="18">
        <v>784599.24077000015</v>
      </c>
      <c r="J5" s="84">
        <v>3.2671811422422946E-2</v>
      </c>
      <c r="K5" s="18">
        <v>5051390.9012999991</v>
      </c>
      <c r="L5" s="84">
        <v>0.20395471753703581</v>
      </c>
      <c r="M5" s="18">
        <v>6077349.0631800015</v>
      </c>
      <c r="N5" s="84">
        <v>0.23393398990191527</v>
      </c>
      <c r="O5" s="18">
        <v>3719784.9625368142</v>
      </c>
      <c r="P5" s="84">
        <v>0.14616534530989486</v>
      </c>
      <c r="Q5" s="18">
        <v>2678948.3208192126</v>
      </c>
      <c r="R5" s="84">
        <v>9.9810227426860632E-2</v>
      </c>
      <c r="S5" s="88">
        <v>3485197.0007660836</v>
      </c>
      <c r="T5" s="84">
        <v>0.10558098201161151</v>
      </c>
      <c r="U5" s="18">
        <v>4205796.9079245757</v>
      </c>
      <c r="V5" s="84">
        <v>0.13248407584638872</v>
      </c>
    </row>
    <row r="6" spans="1:22">
      <c r="A6" s="52">
        <v>2</v>
      </c>
      <c r="B6" s="58" t="s">
        <v>39</v>
      </c>
      <c r="C6" s="18">
        <v>0</v>
      </c>
      <c r="D6" s="83">
        <v>0</v>
      </c>
      <c r="E6" s="18">
        <v>0</v>
      </c>
      <c r="F6" s="84">
        <v>0</v>
      </c>
      <c r="G6" s="18">
        <v>0</v>
      </c>
      <c r="H6" s="84">
        <v>0</v>
      </c>
      <c r="I6" s="18">
        <v>0</v>
      </c>
      <c r="J6" s="84">
        <v>0</v>
      </c>
      <c r="K6" s="18">
        <v>0</v>
      </c>
      <c r="L6" s="84">
        <v>0</v>
      </c>
      <c r="M6" s="18">
        <v>0</v>
      </c>
      <c r="N6" s="84">
        <v>0</v>
      </c>
      <c r="O6" s="18">
        <v>0</v>
      </c>
      <c r="P6" s="84">
        <v>0.13677540371492694</v>
      </c>
      <c r="Q6" s="18">
        <v>599516.05098048504</v>
      </c>
      <c r="R6" s="84">
        <v>0.11394819719134643</v>
      </c>
      <c r="S6" s="88">
        <v>260249.17382844377</v>
      </c>
      <c r="T6" s="84">
        <v>5.9751149237685383E-3</v>
      </c>
      <c r="U6" s="18">
        <v>605262.34196530981</v>
      </c>
      <c r="V6" s="84">
        <v>1.035003144116887E-2</v>
      </c>
    </row>
    <row r="7" spans="1:22" ht="18" customHeight="1">
      <c r="A7" s="52">
        <v>3</v>
      </c>
      <c r="B7" s="58" t="s">
        <v>40</v>
      </c>
      <c r="C7" s="18">
        <v>52851613.422126219</v>
      </c>
      <c r="D7" s="83">
        <v>9.436174629956931E-2</v>
      </c>
      <c r="E7" s="18">
        <v>58953989.434500001</v>
      </c>
      <c r="F7" s="84">
        <v>8.5320182553974708E-2</v>
      </c>
      <c r="G7" s="18">
        <v>32989693.473836634</v>
      </c>
      <c r="H7" s="84">
        <v>5.4733759861797335E-2</v>
      </c>
      <c r="I7" s="18">
        <v>28171776.998772129</v>
      </c>
      <c r="J7" s="84">
        <v>5.6382340658036385E-2</v>
      </c>
      <c r="K7" s="18">
        <v>26640004.18230176</v>
      </c>
      <c r="L7" s="84">
        <v>6.0157663222307943E-2</v>
      </c>
      <c r="M7" s="18">
        <v>25731001.591236521</v>
      </c>
      <c r="N7" s="84">
        <v>6.1756846268516588E-2</v>
      </c>
      <c r="O7" s="18">
        <v>24259781.652666882</v>
      </c>
      <c r="P7" s="84">
        <v>0</v>
      </c>
      <c r="Q7" s="18">
        <v>33418.32</v>
      </c>
      <c r="R7" s="84">
        <v>7.6273821596325086E-4</v>
      </c>
      <c r="S7" s="88">
        <v>33093261.980149064</v>
      </c>
      <c r="T7" s="84">
        <v>6.8343064493350383E-2</v>
      </c>
      <c r="U7" s="18">
        <v>66200538.956970267</v>
      </c>
      <c r="V7" s="84">
        <v>1.3594686502219875E-2</v>
      </c>
    </row>
    <row r="8" spans="1:22">
      <c r="A8" s="52">
        <v>4</v>
      </c>
      <c r="B8" s="58" t="s">
        <v>41</v>
      </c>
      <c r="C8" s="18">
        <v>922910.24</v>
      </c>
      <c r="D8" s="83">
        <v>0.24056993270278795</v>
      </c>
      <c r="E8" s="18">
        <v>2005605.99</v>
      </c>
      <c r="F8" s="84">
        <v>0.26101841245660684</v>
      </c>
      <c r="G8" s="18">
        <v>557</v>
      </c>
      <c r="H8" s="84">
        <v>2.018059641089723E-3</v>
      </c>
      <c r="I8" s="18">
        <v>0</v>
      </c>
      <c r="J8" s="84">
        <v>0</v>
      </c>
      <c r="K8" s="18">
        <v>773677.45</v>
      </c>
      <c r="L8" s="84">
        <v>0.19949999620044187</v>
      </c>
      <c r="M8" s="18">
        <v>3047476.51</v>
      </c>
      <c r="N8" s="84">
        <v>0.85414014012064698</v>
      </c>
      <c r="O8" s="18">
        <v>2818822.5633610771</v>
      </c>
      <c r="P8" s="84">
        <v>5.9089394926514285E-2</v>
      </c>
      <c r="Q8" s="18">
        <v>26594759.550136343</v>
      </c>
      <c r="R8" s="84">
        <v>6.1655446287223963E-2</v>
      </c>
      <c r="S8" s="88">
        <v>2080262.8855323149</v>
      </c>
      <c r="T8" s="84">
        <v>0.40204594916033815</v>
      </c>
      <c r="U8" s="18">
        <v>3463781.2612392288</v>
      </c>
      <c r="V8" s="84">
        <v>0.12931755521934576</v>
      </c>
    </row>
    <row r="9" spans="1:22">
      <c r="A9" s="52">
        <v>5</v>
      </c>
      <c r="B9" s="58" t="s">
        <v>42</v>
      </c>
      <c r="C9" s="18">
        <v>8369687.0417923992</v>
      </c>
      <c r="D9" s="83">
        <v>0.91392580961312253</v>
      </c>
      <c r="E9" s="18">
        <v>6202128.2599999998</v>
      </c>
      <c r="F9" s="84">
        <v>0.88294714761195514</v>
      </c>
      <c r="G9" s="18">
        <v>10881996.030000001</v>
      </c>
      <c r="H9" s="84">
        <v>0.91278838931899053</v>
      </c>
      <c r="I9" s="18">
        <v>12551534.83</v>
      </c>
      <c r="J9" s="84">
        <v>0.85892543096597229</v>
      </c>
      <c r="K9" s="18">
        <v>14263098.220000001</v>
      </c>
      <c r="L9" s="84">
        <v>1.0116918002543205</v>
      </c>
      <c r="M9" s="18">
        <v>14148377.256762501</v>
      </c>
      <c r="N9" s="84">
        <v>0.96015815064181942</v>
      </c>
      <c r="O9" s="18">
        <v>10378843.718525879</v>
      </c>
      <c r="P9" s="84">
        <v>0.79666451868202548</v>
      </c>
      <c r="Q9" s="18">
        <v>1939781.2209029971</v>
      </c>
      <c r="R9" s="84">
        <v>0.35706797147373642</v>
      </c>
      <c r="S9" s="88">
        <v>10667562.154399998</v>
      </c>
      <c r="T9" s="84">
        <v>1.0540737552961192</v>
      </c>
      <c r="U9" s="18">
        <v>7197508.3898117281</v>
      </c>
      <c r="V9" s="84">
        <v>0.47307066601560738</v>
      </c>
    </row>
    <row r="10" spans="1:22">
      <c r="A10" s="52">
        <v>6</v>
      </c>
      <c r="B10" s="58" t="s">
        <v>43</v>
      </c>
      <c r="C10" s="18">
        <v>11368832.61266171</v>
      </c>
      <c r="D10" s="83">
        <v>0.66825767978550332</v>
      </c>
      <c r="E10" s="18">
        <v>15228078.92152762</v>
      </c>
      <c r="F10" s="84">
        <v>0.69201254865310824</v>
      </c>
      <c r="G10" s="18">
        <v>5590036.0852199607</v>
      </c>
      <c r="H10" s="84">
        <v>0.54487653567601169</v>
      </c>
      <c r="I10" s="18">
        <v>6224650.0385980047</v>
      </c>
      <c r="J10" s="84">
        <v>0.73295787010663005</v>
      </c>
      <c r="K10" s="18">
        <v>5416564.3843037738</v>
      </c>
      <c r="L10" s="84">
        <v>0.77729778737192279</v>
      </c>
      <c r="M10" s="18">
        <v>5042052.3098111907</v>
      </c>
      <c r="N10" s="84">
        <v>0.70066369462673883</v>
      </c>
      <c r="O10" s="18">
        <v>4931099.0642274553</v>
      </c>
      <c r="P10" s="84">
        <v>1.1132766093730879</v>
      </c>
      <c r="Q10" s="18">
        <v>7358475.0838166801</v>
      </c>
      <c r="R10" s="84">
        <v>0.99722493789098277</v>
      </c>
      <c r="S10" s="88">
        <v>2930060.5934299193</v>
      </c>
      <c r="T10" s="84">
        <v>0.4510204631176758</v>
      </c>
      <c r="U10" s="18">
        <v>2145779.6311592646</v>
      </c>
      <c r="V10" s="84">
        <v>1.1609399305026817</v>
      </c>
    </row>
    <row r="11" spans="1:22">
      <c r="A11" s="52">
        <v>7</v>
      </c>
      <c r="B11" s="58" t="s">
        <v>44</v>
      </c>
      <c r="C11" s="18">
        <v>8412581.9956434947</v>
      </c>
      <c r="D11" s="83">
        <v>0.44553902894701658</v>
      </c>
      <c r="E11" s="18">
        <v>6330521.7160102595</v>
      </c>
      <c r="F11" s="84">
        <v>0.34541551176860902</v>
      </c>
      <c r="G11" s="18">
        <v>5352300.3953631828</v>
      </c>
      <c r="H11" s="84">
        <v>0.39020074620580253</v>
      </c>
      <c r="I11" s="18">
        <v>5872840.8180165207</v>
      </c>
      <c r="J11" s="84">
        <v>0.4270983870024902</v>
      </c>
      <c r="K11" s="18">
        <v>5440755.2486142004</v>
      </c>
      <c r="L11" s="84">
        <v>0.35992565491107331</v>
      </c>
      <c r="M11" s="18">
        <v>5985088.1344593717</v>
      </c>
      <c r="N11" s="84">
        <v>0.410543511289859</v>
      </c>
      <c r="O11" s="18">
        <v>6554872.6193227768</v>
      </c>
      <c r="P11" s="84">
        <v>0.55033738772570018</v>
      </c>
      <c r="Q11" s="18">
        <v>5062722.4278442198</v>
      </c>
      <c r="R11" s="84">
        <v>0.43413998397709935</v>
      </c>
      <c r="S11" s="88">
        <v>6755977.8027649196</v>
      </c>
      <c r="T11" s="84">
        <v>0.39392368156904189</v>
      </c>
      <c r="U11" s="18">
        <v>6399087.3272280293</v>
      </c>
      <c r="V11" s="84">
        <v>0.491577909234026</v>
      </c>
    </row>
    <row r="12" spans="1:22">
      <c r="A12" s="52">
        <v>8</v>
      </c>
      <c r="B12" s="58" t="s">
        <v>45</v>
      </c>
      <c r="C12" s="18">
        <v>75613879.471184283</v>
      </c>
      <c r="D12" s="83">
        <v>0.41507439386926387</v>
      </c>
      <c r="E12" s="18">
        <v>75029101.91493924</v>
      </c>
      <c r="F12" s="84">
        <v>0.37401527422791847</v>
      </c>
      <c r="G12" s="18">
        <v>80725011.999495134</v>
      </c>
      <c r="H12" s="84">
        <v>0.35991057432066931</v>
      </c>
      <c r="I12" s="18">
        <v>68282720.158250228</v>
      </c>
      <c r="J12" s="84">
        <v>0.33692001160840124</v>
      </c>
      <c r="K12" s="18">
        <v>71890586.27169098</v>
      </c>
      <c r="L12" s="84">
        <v>0.35544606705511822</v>
      </c>
      <c r="M12" s="18">
        <v>72929181.249655157</v>
      </c>
      <c r="N12" s="84">
        <v>0.36410504053754872</v>
      </c>
      <c r="O12" s="18">
        <v>74503177.874019876</v>
      </c>
      <c r="P12" s="84">
        <v>0.41472146068075721</v>
      </c>
      <c r="Q12" s="18">
        <v>7507311.5532875303</v>
      </c>
      <c r="R12" s="84">
        <v>0.48063838863519026</v>
      </c>
      <c r="S12" s="88">
        <v>103549781.37493928</v>
      </c>
      <c r="T12" s="84">
        <v>0.41745172354443016</v>
      </c>
      <c r="U12" s="18">
        <v>117547332.29168844</v>
      </c>
      <c r="V12" s="84">
        <v>0.35154880357559126</v>
      </c>
    </row>
    <row r="13" spans="1:22">
      <c r="A13" s="52">
        <v>9</v>
      </c>
      <c r="B13" s="58" t="s">
        <v>46</v>
      </c>
      <c r="C13" s="18">
        <v>29404824.213624954</v>
      </c>
      <c r="D13" s="83">
        <v>0.49360191085470229</v>
      </c>
      <c r="E13" s="18">
        <v>24809415.003739294</v>
      </c>
      <c r="F13" s="84">
        <v>0.4195549160649687</v>
      </c>
      <c r="G13" s="18">
        <v>27118045.860910557</v>
      </c>
      <c r="H13" s="84">
        <v>0.42338260956146451</v>
      </c>
      <c r="I13" s="18">
        <v>22883316.330036875</v>
      </c>
      <c r="J13" s="84">
        <v>0.38754278981724449</v>
      </c>
      <c r="K13" s="18">
        <v>21802000.344892997</v>
      </c>
      <c r="L13" s="84">
        <v>0.38706121294573276</v>
      </c>
      <c r="M13" s="18">
        <v>24535464.578005917</v>
      </c>
      <c r="N13" s="84">
        <v>0.41163946929353912</v>
      </c>
      <c r="O13" s="18">
        <v>19188668.358032044</v>
      </c>
      <c r="P13" s="84">
        <v>0.35870783773430198</v>
      </c>
      <c r="Q13" s="18">
        <v>81914407.09053272</v>
      </c>
      <c r="R13" s="84">
        <v>0.3708758292515022</v>
      </c>
      <c r="S13" s="88">
        <v>17340181.49940579</v>
      </c>
      <c r="T13" s="84">
        <v>0.3666175880949375</v>
      </c>
      <c r="U13" s="18">
        <v>9715859.7347144615</v>
      </c>
      <c r="V13" s="84">
        <v>0.48477426251567868</v>
      </c>
    </row>
    <row r="14" spans="1:22">
      <c r="A14" s="52">
        <v>10</v>
      </c>
      <c r="B14" s="58" t="s">
        <v>47</v>
      </c>
      <c r="C14" s="18">
        <v>30254873.590000007</v>
      </c>
      <c r="D14" s="83">
        <v>9.7686021530465267E-2</v>
      </c>
      <c r="E14" s="18">
        <v>50914438.813750014</v>
      </c>
      <c r="F14" s="84">
        <v>0.13263271005092464</v>
      </c>
      <c r="G14" s="18">
        <v>20854933.763070568</v>
      </c>
      <c r="H14" s="84">
        <v>4.7337515165228335E-2</v>
      </c>
      <c r="I14" s="18">
        <v>62081981.025406741</v>
      </c>
      <c r="J14" s="84">
        <v>0.12768440074473325</v>
      </c>
      <c r="K14" s="18">
        <v>62372070.625021487</v>
      </c>
      <c r="L14" s="84">
        <v>0.11871930941036581</v>
      </c>
      <c r="M14" s="18">
        <v>53886372.876250215</v>
      </c>
      <c r="N14" s="84">
        <v>0.10305892406455672</v>
      </c>
      <c r="O14" s="18">
        <v>54413912.45767267</v>
      </c>
      <c r="P14" s="84">
        <v>0.35046892198705326</v>
      </c>
      <c r="Q14" s="18">
        <v>18799169.948957112</v>
      </c>
      <c r="R14" s="84">
        <v>0.40970853729929729</v>
      </c>
      <c r="S14" s="88">
        <v>171166336.77365562</v>
      </c>
      <c r="T14" s="84">
        <v>0.29000533428288772</v>
      </c>
      <c r="U14" s="18">
        <v>194566210.45193768</v>
      </c>
      <c r="V14" s="84">
        <v>0.31797932521956324</v>
      </c>
    </row>
    <row r="15" spans="1:22" ht="24">
      <c r="A15" s="52">
        <v>11</v>
      </c>
      <c r="B15" s="58" t="s">
        <v>56</v>
      </c>
      <c r="C15" s="18">
        <v>7445661.0588841978</v>
      </c>
      <c r="D15" s="83">
        <v>0.85984137032454577</v>
      </c>
      <c r="E15" s="18">
        <v>7633960.9400000004</v>
      </c>
      <c r="F15" s="84">
        <v>0.96949275666081758</v>
      </c>
      <c r="G15" s="18">
        <v>8799147.9999999981</v>
      </c>
      <c r="H15" s="84">
        <v>0.97068589607393552</v>
      </c>
      <c r="I15" s="18">
        <v>8811615.8099999987</v>
      </c>
      <c r="J15" s="84">
        <v>0.95264204759246929</v>
      </c>
      <c r="K15" s="18">
        <v>8712942.8800000008</v>
      </c>
      <c r="L15" s="84">
        <v>0.97511539662285651</v>
      </c>
      <c r="M15" s="18">
        <v>6028112.9911799999</v>
      </c>
      <c r="N15" s="84">
        <v>0.8837770468780547</v>
      </c>
      <c r="O15" s="18">
        <v>6044776.2699999996</v>
      </c>
      <c r="P15" s="84">
        <v>9.3230690501619404E-2</v>
      </c>
      <c r="Q15" s="18">
        <v>4893317.1717300005</v>
      </c>
      <c r="R15" s="84">
        <v>9.4315683572712986E-2</v>
      </c>
      <c r="S15" s="18">
        <v>6146138.4900000002</v>
      </c>
      <c r="T15" s="84">
        <v>0.74285144938497383</v>
      </c>
      <c r="U15" s="18">
        <v>3393730.2399999998</v>
      </c>
      <c r="V15" s="84">
        <v>0.31383295003778444</v>
      </c>
    </row>
    <row r="16" spans="1:22" ht="24">
      <c r="A16" s="52">
        <v>12</v>
      </c>
      <c r="B16" s="58" t="s">
        <v>57</v>
      </c>
      <c r="C16" s="18">
        <v>1650719.1616300002</v>
      </c>
      <c r="D16" s="83">
        <v>0.77690524746362011</v>
      </c>
      <c r="E16" s="18">
        <v>1374477.48</v>
      </c>
      <c r="F16" s="84">
        <v>0.71272809176400709</v>
      </c>
      <c r="G16" s="18">
        <v>1327393.1299999999</v>
      </c>
      <c r="H16" s="84">
        <v>0.49786748223623517</v>
      </c>
      <c r="I16" s="18">
        <v>1496953.5899999999</v>
      </c>
      <c r="J16" s="84">
        <v>0.61911145513947086</v>
      </c>
      <c r="K16" s="18">
        <v>1459069.52</v>
      </c>
      <c r="L16" s="84">
        <v>0.66700676090778599</v>
      </c>
      <c r="M16" s="18">
        <v>1222160.3899999999</v>
      </c>
      <c r="N16" s="84">
        <v>0.75166753260644825</v>
      </c>
      <c r="O16" s="18">
        <v>902790.46500000008</v>
      </c>
      <c r="P16" s="84">
        <v>6.6006477554052728E-2</v>
      </c>
      <c r="Q16" s="18">
        <v>1043470.21</v>
      </c>
      <c r="R16" s="84">
        <v>8.9955074295580237E-2</v>
      </c>
      <c r="S16" s="18">
        <v>1155952.855</v>
      </c>
      <c r="T16" s="84">
        <v>0.83167543863511062</v>
      </c>
      <c r="U16" s="18">
        <v>1323895.425</v>
      </c>
      <c r="V16" s="84">
        <v>0.41414537483603064</v>
      </c>
    </row>
    <row r="17" spans="1:22">
      <c r="A17" s="52">
        <v>13</v>
      </c>
      <c r="B17" s="58" t="s">
        <v>58</v>
      </c>
      <c r="C17" s="18">
        <v>10573704.524592489</v>
      </c>
      <c r="D17" s="83">
        <v>0.34317069500660258</v>
      </c>
      <c r="E17" s="18">
        <v>10544643.208000001</v>
      </c>
      <c r="F17" s="84">
        <v>0.33250064391898021</v>
      </c>
      <c r="G17" s="18">
        <v>11991401.066504052</v>
      </c>
      <c r="H17" s="84">
        <v>0.39825800443602716</v>
      </c>
      <c r="I17" s="18">
        <v>11653717.993773542</v>
      </c>
      <c r="J17" s="84">
        <v>0.38454242579906284</v>
      </c>
      <c r="K17" s="18">
        <v>10787967.713693794</v>
      </c>
      <c r="L17" s="84">
        <v>0.36721649807882945</v>
      </c>
      <c r="M17" s="18">
        <v>13208995.165998206</v>
      </c>
      <c r="N17" s="84">
        <v>0.40464908073023564</v>
      </c>
      <c r="O17" s="18">
        <v>12607175.746091833</v>
      </c>
      <c r="P17" s="84">
        <v>4.3698054468021247E-2</v>
      </c>
      <c r="Q17" s="18">
        <v>11667886.067071196</v>
      </c>
      <c r="R17" s="84">
        <v>5.5564631623151568E-2</v>
      </c>
      <c r="S17" s="18">
        <v>13341695.292541839</v>
      </c>
      <c r="T17" s="84">
        <v>0.3559630401659063</v>
      </c>
      <c r="U17" s="18">
        <v>13360246.459481083</v>
      </c>
      <c r="V17" s="84">
        <v>0.15393598042753717</v>
      </c>
    </row>
    <row r="18" spans="1:22">
      <c r="A18" s="52">
        <v>14</v>
      </c>
      <c r="B18" s="58" t="s">
        <v>59</v>
      </c>
      <c r="C18" s="18">
        <v>1520189.67</v>
      </c>
      <c r="D18" s="83">
        <v>0.16295058871954504</v>
      </c>
      <c r="E18" s="18">
        <v>1542044.7199999997</v>
      </c>
      <c r="F18" s="84">
        <v>5.1361370707804298E-2</v>
      </c>
      <c r="G18" s="18">
        <v>1713169.1075564902</v>
      </c>
      <c r="H18" s="84">
        <v>0.14034491208344146</v>
      </c>
      <c r="I18" s="18">
        <v>2369417.8404014502</v>
      </c>
      <c r="J18" s="84">
        <v>0.29521777446393616</v>
      </c>
      <c r="K18" s="18">
        <v>2008269.3670000001</v>
      </c>
      <c r="L18" s="84">
        <v>0.24603171382988712</v>
      </c>
      <c r="M18" s="18">
        <v>2340779.0840758155</v>
      </c>
      <c r="N18" s="84">
        <v>0.27113880382292976</v>
      </c>
      <c r="O18" s="18">
        <v>2596834.8921014769</v>
      </c>
      <c r="P18" s="84">
        <v>0.37989025143227495</v>
      </c>
      <c r="Q18" s="18">
        <v>2869022.5243972065</v>
      </c>
      <c r="R18" s="84">
        <v>0.35423222833128082</v>
      </c>
      <c r="S18" s="18">
        <v>3297013</v>
      </c>
      <c r="T18" s="84">
        <v>0.38664280929079498</v>
      </c>
      <c r="U18" s="18">
        <v>2898554.44</v>
      </c>
      <c r="V18" s="84">
        <v>0.4718849344772571</v>
      </c>
    </row>
    <row r="19" spans="1:22">
      <c r="A19" s="52">
        <v>15</v>
      </c>
      <c r="B19" s="58" t="s">
        <v>60</v>
      </c>
      <c r="C19" s="18">
        <v>1742233.7053920003</v>
      </c>
      <c r="D19" s="83">
        <v>0.51142767024498215</v>
      </c>
      <c r="E19" s="18">
        <v>1449917.45</v>
      </c>
      <c r="F19" s="84">
        <v>0.41255372943314772</v>
      </c>
      <c r="G19" s="18">
        <v>1335937.67</v>
      </c>
      <c r="H19" s="84">
        <v>0.48406190154071377</v>
      </c>
      <c r="I19" s="18">
        <v>2516044.98</v>
      </c>
      <c r="J19" s="84">
        <v>0.65420353180454982</v>
      </c>
      <c r="K19" s="18">
        <v>1625626.47</v>
      </c>
      <c r="L19" s="84">
        <v>0.55141164474924065</v>
      </c>
      <c r="M19" s="18">
        <v>0</v>
      </c>
      <c r="N19" s="84">
        <v>0</v>
      </c>
      <c r="O19" s="18">
        <v>0</v>
      </c>
      <c r="P19" s="84">
        <v>0.71630090603546615</v>
      </c>
      <c r="Q19" s="18">
        <v>10000.16</v>
      </c>
      <c r="R19" s="84">
        <v>0.63736918774048457</v>
      </c>
      <c r="S19" s="18">
        <v>1166245.58</v>
      </c>
      <c r="T19" s="84">
        <v>0.32607736202640786</v>
      </c>
      <c r="U19" s="18">
        <v>5638575.6100000003</v>
      </c>
      <c r="V19" s="84">
        <v>0.6566778864117474</v>
      </c>
    </row>
    <row r="20" spans="1:22">
      <c r="A20" s="52">
        <v>16</v>
      </c>
      <c r="B20" s="58" t="s">
        <v>61</v>
      </c>
      <c r="C20" s="18">
        <v>1058508.3060842999</v>
      </c>
      <c r="D20" s="83">
        <v>4.5735123243189194E-2</v>
      </c>
      <c r="E20" s="18">
        <v>1177391.8905497</v>
      </c>
      <c r="F20" s="84">
        <v>3.7626484774826711E-2</v>
      </c>
      <c r="G20" s="18">
        <v>77693.582319778012</v>
      </c>
      <c r="H20" s="84">
        <v>6.4517804911661258E-3</v>
      </c>
      <c r="I20" s="18">
        <v>446641.91999999998</v>
      </c>
      <c r="J20" s="84">
        <v>4.4043406306340696E-2</v>
      </c>
      <c r="K20" s="18">
        <v>398721.16500000004</v>
      </c>
      <c r="L20" s="84">
        <v>5.274735434595175E-2</v>
      </c>
      <c r="M20" s="18">
        <v>335280.20999999996</v>
      </c>
      <c r="N20" s="84">
        <v>6.0313430003091292E-2</v>
      </c>
      <c r="O20" s="18">
        <v>527198.35</v>
      </c>
      <c r="P20" s="84">
        <v>0.77870055710599717</v>
      </c>
      <c r="Q20" s="18">
        <v>720387.9</v>
      </c>
      <c r="R20" s="84">
        <v>0.78220322366112294</v>
      </c>
      <c r="S20" s="18">
        <v>682599.54317134374</v>
      </c>
      <c r="T20" s="84">
        <v>5.8656428883924659E-2</v>
      </c>
      <c r="U20" s="18">
        <v>499982.10000000003</v>
      </c>
      <c r="V20" s="84">
        <v>0.86154933413205925</v>
      </c>
    </row>
    <row r="21" spans="1:22">
      <c r="A21" s="52">
        <v>17</v>
      </c>
      <c r="B21" s="29" t="s">
        <v>62</v>
      </c>
      <c r="C21" s="18">
        <v>0</v>
      </c>
      <c r="D21" s="83">
        <v>0</v>
      </c>
      <c r="E21" s="18">
        <v>0</v>
      </c>
      <c r="F21" s="84">
        <v>0</v>
      </c>
      <c r="G21" s="18">
        <v>0</v>
      </c>
      <c r="H21" s="84">
        <v>0</v>
      </c>
      <c r="I21" s="18">
        <v>0</v>
      </c>
      <c r="J21" s="84">
        <v>0</v>
      </c>
      <c r="K21" s="18">
        <v>0</v>
      </c>
      <c r="L21" s="84">
        <v>0</v>
      </c>
      <c r="M21" s="18">
        <v>0</v>
      </c>
      <c r="N21" s="84">
        <v>0</v>
      </c>
      <c r="O21" s="18">
        <v>0</v>
      </c>
      <c r="P21" s="84">
        <v>0.37235227054706216</v>
      </c>
      <c r="Q21" s="18">
        <v>0</v>
      </c>
      <c r="R21" s="84">
        <v>0.33671235957912216</v>
      </c>
      <c r="S21" s="18">
        <v>0</v>
      </c>
      <c r="T21" s="84">
        <v>0</v>
      </c>
      <c r="U21" s="92">
        <v>0</v>
      </c>
      <c r="V21" s="84">
        <v>0.33212985511577814</v>
      </c>
    </row>
    <row r="22" spans="1:22">
      <c r="A22" s="52">
        <v>18</v>
      </c>
      <c r="B22" s="30" t="s">
        <v>63</v>
      </c>
      <c r="C22" s="18">
        <v>1274143.4715251997</v>
      </c>
      <c r="D22" s="83">
        <v>0.13121206816441264</v>
      </c>
      <c r="E22" s="18">
        <v>1135077.55</v>
      </c>
      <c r="F22" s="84">
        <v>0.1078862409996469</v>
      </c>
      <c r="G22" s="18">
        <v>1292006.4882478039</v>
      </c>
      <c r="H22" s="84">
        <v>0.12944102098188406</v>
      </c>
      <c r="I22" s="18">
        <v>1222052.6791250804</v>
      </c>
      <c r="J22" s="84">
        <v>0.1225191122891955</v>
      </c>
      <c r="K22" s="18">
        <v>987760.43453000009</v>
      </c>
      <c r="L22" s="84">
        <v>8.8765382864664039E-2</v>
      </c>
      <c r="M22" s="18">
        <v>1067512.35867</v>
      </c>
      <c r="N22" s="84">
        <v>8.384346753800305E-2</v>
      </c>
      <c r="O22" s="18">
        <v>562954.23277953384</v>
      </c>
      <c r="P22" s="84">
        <v>0.3436918776956891</v>
      </c>
      <c r="Q22" s="18">
        <v>440322.82913127402</v>
      </c>
      <c r="R22" s="84">
        <v>0.36078879652014867</v>
      </c>
      <c r="S22" s="18">
        <v>292906.38595881441</v>
      </c>
      <c r="T22" s="84">
        <v>1.7370164992549758E-2</v>
      </c>
      <c r="U22" s="18">
        <v>521000.2752173529</v>
      </c>
      <c r="V22" s="84">
        <v>0.46624806143341013</v>
      </c>
    </row>
    <row r="23" spans="1:22">
      <c r="A23" s="189" t="s">
        <v>64</v>
      </c>
      <c r="B23" s="190"/>
      <c r="C23" s="85">
        <v>244746564.84364125</v>
      </c>
      <c r="D23" s="89">
        <v>0.19278298096570345</v>
      </c>
      <c r="E23" s="85">
        <v>267014465.24301609</v>
      </c>
      <c r="F23" s="90">
        <v>0.17407537353640051</v>
      </c>
      <c r="G23" s="85">
        <v>211607008.84395814</v>
      </c>
      <c r="H23" s="90">
        <v>0.14346793473370362</v>
      </c>
      <c r="I23" s="85">
        <v>235369864.24911171</v>
      </c>
      <c r="J23" s="90">
        <v>0.17020460959657424</v>
      </c>
      <c r="K23" s="85">
        <v>239630505.17746904</v>
      </c>
      <c r="L23" s="90">
        <v>0.17593291384578474</v>
      </c>
      <c r="M23" s="85">
        <v>235585203.76928487</v>
      </c>
      <c r="N23" s="90">
        <v>0.17632809961930707</v>
      </c>
      <c r="O23" s="85">
        <v>224010693.22633833</v>
      </c>
      <c r="P23" s="90">
        <v>0.157</v>
      </c>
      <c r="Q23" s="85">
        <v>225803248.76173276</v>
      </c>
      <c r="R23" s="90">
        <v>0.158</v>
      </c>
      <c r="S23" s="85">
        <v>377411422.38554347</v>
      </c>
      <c r="T23" s="90">
        <v>0.2399231982490537</v>
      </c>
      <c r="U23" s="85">
        <v>439683141.8443374</v>
      </c>
      <c r="V23" s="90">
        <v>0.28944167376530128</v>
      </c>
    </row>
    <row r="24" spans="1:22">
      <c r="A24" s="134"/>
      <c r="B24" s="135"/>
      <c r="C24" s="136"/>
      <c r="D24" s="137"/>
      <c r="E24" s="136"/>
      <c r="F24" s="138"/>
      <c r="G24" s="136"/>
      <c r="H24" s="138"/>
      <c r="I24" s="136"/>
      <c r="J24" s="138"/>
      <c r="K24" s="136"/>
      <c r="L24" s="138"/>
      <c r="M24" s="136"/>
      <c r="N24" s="138"/>
      <c r="O24" s="136"/>
      <c r="P24" s="138"/>
      <c r="Q24" s="136"/>
      <c r="R24" s="138"/>
      <c r="S24" s="136"/>
      <c r="T24" s="138"/>
      <c r="U24" s="136"/>
      <c r="V24" s="138"/>
    </row>
    <row r="25" spans="1:22" ht="15.75">
      <c r="A25" s="31" t="s">
        <v>68</v>
      </c>
      <c r="G25" s="1"/>
    </row>
    <row r="27" spans="1:22">
      <c r="C27" s="1"/>
    </row>
  </sheetData>
  <mergeCells count="1">
    <mergeCell ref="A23:B23"/>
  </mergeCells>
  <printOptions horizontalCentered="1"/>
  <pageMargins left="0" right="0" top="0.59055118110236227" bottom="0" header="0.39370078740157483" footer="0"/>
  <pageSetup paperSize="9" scale="4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7"/>
  <sheetViews>
    <sheetView zoomScale="110" workbookViewId="0"/>
  </sheetViews>
  <sheetFormatPr defaultRowHeight="12.75"/>
  <cols>
    <col min="1" max="1" width="8" style="2" customWidth="1"/>
    <col min="2" max="2" width="48.85546875" style="2" customWidth="1"/>
    <col min="3" max="4" width="12" style="2" customWidth="1"/>
    <col min="5" max="6" width="11" style="2" customWidth="1"/>
    <col min="7" max="8" width="10.7109375" style="2" customWidth="1"/>
    <col min="9" max="9" width="12.28515625" style="2" customWidth="1"/>
    <col min="10" max="10" width="11.7109375" style="2" customWidth="1"/>
    <col min="11" max="11" width="13.42578125" style="2" customWidth="1"/>
    <col min="12" max="12" width="13.140625" style="2" customWidth="1"/>
    <col min="13" max="16384" width="9.140625" style="2"/>
  </cols>
  <sheetData>
    <row r="1" spans="1:12" ht="14.25" customHeight="1">
      <c r="B1" s="9"/>
    </row>
    <row r="2" spans="1:12" s="10" customFormat="1" ht="19.5" customHeight="1">
      <c r="B2" s="139" t="s">
        <v>108</v>
      </c>
      <c r="C2" s="139"/>
      <c r="D2" s="139"/>
      <c r="E2" s="139"/>
      <c r="F2" s="139"/>
      <c r="G2" s="139"/>
      <c r="H2" s="139"/>
      <c r="I2" s="139"/>
      <c r="J2" s="139"/>
      <c r="K2" s="139"/>
      <c r="L2" s="139"/>
    </row>
    <row r="3" spans="1:12" ht="15.75">
      <c r="B3" s="13"/>
      <c r="G3" s="12"/>
      <c r="L3" s="12" t="s">
        <v>96</v>
      </c>
    </row>
    <row r="4" spans="1:12" s="125" customFormat="1" ht="38.25" customHeight="1">
      <c r="A4" s="121" t="s">
        <v>2</v>
      </c>
      <c r="B4" s="121" t="s">
        <v>3</v>
      </c>
      <c r="C4" s="124" t="s">
        <v>97</v>
      </c>
      <c r="D4" s="124" t="s">
        <v>99</v>
      </c>
      <c r="E4" s="124" t="s">
        <v>100</v>
      </c>
      <c r="F4" s="124" t="s">
        <v>101</v>
      </c>
      <c r="G4" s="124" t="s">
        <v>102</v>
      </c>
      <c r="H4" s="124" t="s">
        <v>103</v>
      </c>
      <c r="I4" s="124" t="s">
        <v>104</v>
      </c>
      <c r="J4" s="124" t="s">
        <v>105</v>
      </c>
      <c r="K4" s="124" t="s">
        <v>106</v>
      </c>
      <c r="L4" s="124" t="s">
        <v>107</v>
      </c>
    </row>
    <row r="5" spans="1:12">
      <c r="A5" s="52">
        <v>1</v>
      </c>
      <c r="B5" s="58" t="s">
        <v>36</v>
      </c>
      <c r="C5" s="18">
        <v>296386.27999999997</v>
      </c>
      <c r="D5" s="18">
        <v>953081.11</v>
      </c>
      <c r="E5" s="18">
        <v>519758.73000000004</v>
      </c>
      <c r="F5" s="18">
        <v>494277.32</v>
      </c>
      <c r="G5" s="18">
        <v>765010.17999999993</v>
      </c>
      <c r="H5" s="18">
        <v>1398049.4400000002</v>
      </c>
      <c r="I5" s="18">
        <v>1903562.1099999999</v>
      </c>
      <c r="J5" s="18">
        <v>911223.95000000007</v>
      </c>
      <c r="K5" s="88">
        <v>1516461.9595345</v>
      </c>
      <c r="L5" s="18">
        <v>1811586.02</v>
      </c>
    </row>
    <row r="6" spans="1:12">
      <c r="A6" s="52">
        <v>2</v>
      </c>
      <c r="B6" s="58" t="s">
        <v>39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8">
        <v>6516.7199999999993</v>
      </c>
      <c r="K6" s="88">
        <v>50396.45</v>
      </c>
      <c r="L6" s="18">
        <v>357256.93</v>
      </c>
    </row>
    <row r="7" spans="1:12" ht="24">
      <c r="A7" s="52">
        <v>3</v>
      </c>
      <c r="B7" s="58" t="s">
        <v>40</v>
      </c>
      <c r="C7" s="18">
        <v>31914610.1646275</v>
      </c>
      <c r="D7" s="18">
        <v>37224826.995759994</v>
      </c>
      <c r="E7" s="18">
        <v>31836994.420500007</v>
      </c>
      <c r="F7" s="18">
        <v>20623945.399999999</v>
      </c>
      <c r="G7" s="18">
        <v>16662156.100000001</v>
      </c>
      <c r="H7" s="18">
        <v>13928973.880999999</v>
      </c>
      <c r="I7" s="18">
        <v>12547517.464397606</v>
      </c>
      <c r="J7" s="18">
        <v>81572773.235851124</v>
      </c>
      <c r="K7" s="88">
        <v>45485607.314169943</v>
      </c>
      <c r="L7" s="18">
        <v>34357338.243286967</v>
      </c>
    </row>
    <row r="8" spans="1:12">
      <c r="A8" s="52">
        <v>4</v>
      </c>
      <c r="B8" s="58" t="s">
        <v>41</v>
      </c>
      <c r="C8" s="18">
        <v>0</v>
      </c>
      <c r="D8" s="18">
        <v>22365.93</v>
      </c>
      <c r="E8" s="18">
        <v>787710.53</v>
      </c>
      <c r="F8" s="18">
        <v>0</v>
      </c>
      <c r="G8" s="18">
        <v>162468.84</v>
      </c>
      <c r="H8" s="18">
        <v>0</v>
      </c>
      <c r="I8" s="18">
        <v>0</v>
      </c>
      <c r="J8" s="18">
        <v>0</v>
      </c>
      <c r="K8" s="88">
        <v>72721.58</v>
      </c>
      <c r="L8" s="18">
        <v>1371859.6863060079</v>
      </c>
    </row>
    <row r="9" spans="1:12">
      <c r="A9" s="52">
        <v>5</v>
      </c>
      <c r="B9" s="58" t="s">
        <v>42</v>
      </c>
      <c r="C9" s="18">
        <v>128955.63</v>
      </c>
      <c r="D9" s="18">
        <v>945225.11</v>
      </c>
      <c r="E9" s="18">
        <v>2499488.96</v>
      </c>
      <c r="F9" s="18">
        <v>49768.42</v>
      </c>
      <c r="G9" s="18">
        <v>2367501.3200000003</v>
      </c>
      <c r="H9" s="18">
        <v>1171593.2800000003</v>
      </c>
      <c r="I9" s="18">
        <v>2669004.5300000003</v>
      </c>
      <c r="J9" s="18">
        <v>3155761.4357125</v>
      </c>
      <c r="K9" s="88">
        <v>771143.15728249995</v>
      </c>
      <c r="L9" s="18">
        <v>287573.23939866101</v>
      </c>
    </row>
    <row r="10" spans="1:12">
      <c r="A10" s="52">
        <v>6</v>
      </c>
      <c r="B10" s="58" t="s">
        <v>43</v>
      </c>
      <c r="C10" s="18">
        <v>4441331.2780469451</v>
      </c>
      <c r="D10" s="18">
        <v>9565006.8752863761</v>
      </c>
      <c r="E10" s="18">
        <v>4461752.1765986895</v>
      </c>
      <c r="F10" s="18">
        <v>7062142.2855302002</v>
      </c>
      <c r="G10" s="18">
        <v>1279993.89542735</v>
      </c>
      <c r="H10" s="18">
        <v>1456873.34</v>
      </c>
      <c r="I10" s="18">
        <v>1103065.1749999998</v>
      </c>
      <c r="J10" s="18">
        <v>2889974.8199999994</v>
      </c>
      <c r="K10" s="88">
        <v>3279832.7300000004</v>
      </c>
      <c r="L10" s="18">
        <v>366554.24</v>
      </c>
    </row>
    <row r="11" spans="1:12">
      <c r="A11" s="52">
        <v>7</v>
      </c>
      <c r="B11" s="58" t="s">
        <v>44</v>
      </c>
      <c r="C11" s="18">
        <v>2361334.0608374435</v>
      </c>
      <c r="D11" s="18">
        <v>1294825.7529367546</v>
      </c>
      <c r="E11" s="18">
        <v>678072.20538290974</v>
      </c>
      <c r="F11" s="18">
        <v>4425969.2005316</v>
      </c>
      <c r="G11" s="18">
        <v>248723.86176458996</v>
      </c>
      <c r="H11" s="18">
        <v>211452.22</v>
      </c>
      <c r="I11" s="18">
        <v>470830.88000000006</v>
      </c>
      <c r="J11" s="18">
        <v>578530.85467759566</v>
      </c>
      <c r="K11" s="88">
        <v>917372.98090055992</v>
      </c>
      <c r="L11" s="18">
        <v>1063484.3186842105</v>
      </c>
    </row>
    <row r="12" spans="1:12">
      <c r="A12" s="52">
        <v>8</v>
      </c>
      <c r="B12" s="58" t="s">
        <v>45</v>
      </c>
      <c r="C12" s="18">
        <v>11650956.04674763</v>
      </c>
      <c r="D12" s="18">
        <v>11567599.364441432</v>
      </c>
      <c r="E12" s="18">
        <v>6101772.3125585327</v>
      </c>
      <c r="F12" s="18">
        <v>10979510.400005216</v>
      </c>
      <c r="G12" s="18">
        <v>9200616.5747681689</v>
      </c>
      <c r="H12" s="18">
        <v>13151654.74889951</v>
      </c>
      <c r="I12" s="18">
        <v>22806056.505290959</v>
      </c>
      <c r="J12" s="18">
        <v>29329583.364719074</v>
      </c>
      <c r="K12" s="88">
        <v>53175582.999812432</v>
      </c>
      <c r="L12" s="18">
        <v>33635691.791158549</v>
      </c>
    </row>
    <row r="13" spans="1:12">
      <c r="A13" s="52">
        <v>9</v>
      </c>
      <c r="B13" s="58" t="s">
        <v>46</v>
      </c>
      <c r="C13" s="18">
        <v>1922068.4095501322</v>
      </c>
      <c r="D13" s="18">
        <v>2491521.103388478</v>
      </c>
      <c r="E13" s="18">
        <v>5758529.1372924345</v>
      </c>
      <c r="F13" s="18">
        <v>9586924.0831543896</v>
      </c>
      <c r="G13" s="18">
        <v>4033514.3067073487</v>
      </c>
      <c r="H13" s="18">
        <v>8953517.7937170994</v>
      </c>
      <c r="I13" s="18">
        <v>3848294.2532927911</v>
      </c>
      <c r="J13" s="18">
        <v>6953774.6109541506</v>
      </c>
      <c r="K13" s="88">
        <v>10397800.484950304</v>
      </c>
      <c r="L13" s="18">
        <v>1204783.4486483913</v>
      </c>
    </row>
    <row r="14" spans="1:12" ht="24">
      <c r="A14" s="52">
        <v>10</v>
      </c>
      <c r="B14" s="58" t="s">
        <v>47</v>
      </c>
      <c r="C14" s="18">
        <v>21218769.363500003</v>
      </c>
      <c r="D14" s="18">
        <v>26537438.713287372</v>
      </c>
      <c r="E14" s="18">
        <v>39931434.095000006</v>
      </c>
      <c r="F14" s="18">
        <v>26856096.605892114</v>
      </c>
      <c r="G14" s="18">
        <v>45847831.967371397</v>
      </c>
      <c r="H14" s="18">
        <v>41215493.543199994</v>
      </c>
      <c r="I14" s="18">
        <v>54364775.010047197</v>
      </c>
      <c r="J14" s="18">
        <v>64492679.146364182</v>
      </c>
      <c r="K14" s="88">
        <v>103982083.56127599</v>
      </c>
      <c r="L14" s="18">
        <v>188569609.79737008</v>
      </c>
    </row>
    <row r="15" spans="1:12" ht="24">
      <c r="A15" s="52">
        <v>11</v>
      </c>
      <c r="B15" s="58" t="s">
        <v>56</v>
      </c>
      <c r="C15" s="18">
        <v>0</v>
      </c>
      <c r="D15" s="18">
        <v>130914.6</v>
      </c>
      <c r="E15" s="18">
        <v>0</v>
      </c>
      <c r="F15" s="18">
        <v>0</v>
      </c>
      <c r="G15" s="18">
        <v>486915.56</v>
      </c>
      <c r="H15" s="18">
        <v>26142.969999999998</v>
      </c>
      <c r="I15" s="18">
        <v>0</v>
      </c>
      <c r="J15" s="18">
        <v>0</v>
      </c>
      <c r="K15" s="18">
        <v>0</v>
      </c>
      <c r="L15" s="18">
        <v>0</v>
      </c>
    </row>
    <row r="16" spans="1:12" ht="24">
      <c r="A16" s="52">
        <v>12</v>
      </c>
      <c r="B16" s="58" t="s">
        <v>57</v>
      </c>
      <c r="C16" s="18">
        <v>709933.93</v>
      </c>
      <c r="D16" s="18">
        <v>33888.94</v>
      </c>
      <c r="E16" s="18">
        <v>1499135.14</v>
      </c>
      <c r="F16" s="18">
        <v>7100</v>
      </c>
      <c r="G16" s="18">
        <v>60618.710000000006</v>
      </c>
      <c r="H16" s="18">
        <v>0</v>
      </c>
      <c r="I16" s="18">
        <v>0</v>
      </c>
      <c r="J16" s="18">
        <v>1129.0400000000002</v>
      </c>
      <c r="K16" s="18">
        <v>2175.09</v>
      </c>
      <c r="L16" s="18">
        <v>162.215</v>
      </c>
    </row>
    <row r="17" spans="1:12">
      <c r="A17" s="52">
        <v>13</v>
      </c>
      <c r="B17" s="58" t="s">
        <v>58</v>
      </c>
      <c r="C17" s="18">
        <v>704261.57131690008</v>
      </c>
      <c r="D17" s="18">
        <v>556384.57999999973</v>
      </c>
      <c r="E17" s="18">
        <v>1240351.28</v>
      </c>
      <c r="F17" s="18">
        <v>750486.59479300003</v>
      </c>
      <c r="G17" s="18">
        <v>927240.10602159996</v>
      </c>
      <c r="H17" s="18">
        <v>1933375.8855641002</v>
      </c>
      <c r="I17" s="18">
        <v>1573850.2449999999</v>
      </c>
      <c r="J17" s="18">
        <v>2029930.0598061685</v>
      </c>
      <c r="K17" s="18">
        <v>2968737.7265860997</v>
      </c>
      <c r="L17" s="18">
        <v>1944806.245751994</v>
      </c>
    </row>
    <row r="18" spans="1:12">
      <c r="A18" s="52">
        <v>14</v>
      </c>
      <c r="B18" s="58" t="s">
        <v>59</v>
      </c>
      <c r="C18" s="18">
        <v>106389</v>
      </c>
      <c r="D18" s="18">
        <v>607046.6</v>
      </c>
      <c r="E18" s="18">
        <v>938039.09470599995</v>
      </c>
      <c r="F18" s="18">
        <v>1194146.58</v>
      </c>
      <c r="G18" s="18">
        <v>1299823.7849999999</v>
      </c>
      <c r="H18" s="18">
        <v>1121632.73</v>
      </c>
      <c r="I18" s="18">
        <v>2525825.4780000006</v>
      </c>
      <c r="J18" s="18">
        <v>1482395.04</v>
      </c>
      <c r="K18" s="18">
        <v>1661150.5250000001</v>
      </c>
      <c r="L18" s="18">
        <v>2499262.14</v>
      </c>
    </row>
    <row r="19" spans="1:12">
      <c r="A19" s="52">
        <v>15</v>
      </c>
      <c r="B19" s="58" t="s">
        <v>60</v>
      </c>
      <c r="C19" s="18">
        <v>177451.92</v>
      </c>
      <c r="D19" s="18">
        <v>474360.08</v>
      </c>
      <c r="E19" s="18">
        <v>157722.88</v>
      </c>
      <c r="F19" s="18">
        <v>428203.98</v>
      </c>
      <c r="G19" s="18">
        <v>43077.24</v>
      </c>
      <c r="H19" s="18">
        <v>23445.11</v>
      </c>
      <c r="I19" s="18">
        <v>0</v>
      </c>
      <c r="J19" s="18">
        <v>0</v>
      </c>
      <c r="K19" s="18">
        <v>643310.41</v>
      </c>
      <c r="L19" s="18">
        <v>0</v>
      </c>
    </row>
    <row r="20" spans="1:12">
      <c r="A20" s="52">
        <v>16</v>
      </c>
      <c r="B20" s="58" t="s">
        <v>61</v>
      </c>
      <c r="C20" s="18">
        <v>36958.881909199998</v>
      </c>
      <c r="D20" s="18">
        <v>23783.520000000004</v>
      </c>
      <c r="E20" s="18">
        <v>415706.04</v>
      </c>
      <c r="F20" s="18">
        <v>345936.05</v>
      </c>
      <c r="G20" s="18">
        <v>62638.792999999998</v>
      </c>
      <c r="H20" s="18">
        <v>48797.31</v>
      </c>
      <c r="I20" s="18">
        <v>744674.53999999992</v>
      </c>
      <c r="J20" s="18">
        <v>360584.16000000003</v>
      </c>
      <c r="K20" s="18">
        <v>383168.47</v>
      </c>
      <c r="L20" s="18">
        <v>46972.81</v>
      </c>
    </row>
    <row r="21" spans="1:12">
      <c r="A21" s="52">
        <v>17</v>
      </c>
      <c r="B21" s="29" t="s">
        <v>62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</row>
    <row r="22" spans="1:12">
      <c r="A22" s="52">
        <v>18</v>
      </c>
      <c r="B22" s="30" t="s">
        <v>63</v>
      </c>
      <c r="C22" s="18">
        <v>192346.99401379999</v>
      </c>
      <c r="D22" s="18">
        <v>190582.67</v>
      </c>
      <c r="E22" s="18">
        <v>376850.08499999996</v>
      </c>
      <c r="F22" s="18">
        <v>195378.44800070001</v>
      </c>
      <c r="G22" s="18">
        <v>-12009.45</v>
      </c>
      <c r="H22" s="18">
        <v>238989.16</v>
      </c>
      <c r="I22" s="18">
        <v>197414.5986084</v>
      </c>
      <c r="J22" s="18">
        <v>104723.75</v>
      </c>
      <c r="K22" s="18">
        <v>152768.26000000018</v>
      </c>
      <c r="L22" s="18">
        <v>90489.579999999987</v>
      </c>
    </row>
    <row r="23" spans="1:12">
      <c r="A23" s="110" t="s">
        <v>64</v>
      </c>
      <c r="B23" s="110"/>
      <c r="C23" s="85">
        <v>75861753.530549571</v>
      </c>
      <c r="D23" s="85">
        <v>92618851.945100442</v>
      </c>
      <c r="E23" s="85">
        <v>97201488.723438561</v>
      </c>
      <c r="F23" s="85">
        <v>83991914.007907197</v>
      </c>
      <c r="G23" s="85">
        <v>83436121.790060461</v>
      </c>
      <c r="H23" s="85">
        <v>84879991.41238071</v>
      </c>
      <c r="I23" s="85">
        <v>104754870.78963694</v>
      </c>
      <c r="J23" s="85">
        <v>193869580.18808475</v>
      </c>
      <c r="K23" s="85">
        <v>225460313.69951236</v>
      </c>
      <c r="L23" s="85">
        <v>267607430.70560485</v>
      </c>
    </row>
    <row r="24" spans="1:12">
      <c r="J24" s="1"/>
    </row>
    <row r="25" spans="1:12">
      <c r="E25" s="1"/>
      <c r="F25" s="1"/>
      <c r="J25" s="1"/>
    </row>
    <row r="26" spans="1:12">
      <c r="J26" s="1"/>
    </row>
    <row r="27" spans="1:12">
      <c r="J27" s="1"/>
    </row>
  </sheetData>
  <printOptions horizontalCentered="1"/>
  <pageMargins left="0" right="0" top="0.98425196850393704" bottom="0" header="0.39370078740157483" footer="0"/>
  <pageSetup paperSize="9" scale="60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179"/>
  <sheetViews>
    <sheetView workbookViewId="0">
      <pane xSplit="2" ySplit="5" topLeftCell="C6" activePane="bottomRight" state="frozen"/>
      <selection activeCell="U31" sqref="U31"/>
      <selection pane="topRight" activeCell="U31" sqref="U31"/>
      <selection pane="bottomLeft" activeCell="U31" sqref="U31"/>
      <selection pane="bottomRight" activeCell="B1" sqref="B1"/>
    </sheetView>
  </sheetViews>
  <sheetFormatPr defaultRowHeight="12.75"/>
  <cols>
    <col min="1" max="1" width="4.5703125" style="2" customWidth="1"/>
    <col min="2" max="2" width="43.5703125" style="2" customWidth="1"/>
    <col min="3" max="6" width="12.7109375" style="1" customWidth="1"/>
    <col min="7" max="7" width="13.85546875" style="1" customWidth="1"/>
    <col min="8" max="8" width="12.7109375" style="1" customWidth="1"/>
    <col min="9" max="9" width="14.7109375" style="1" customWidth="1"/>
    <col min="10" max="10" width="13.7109375" style="1" customWidth="1"/>
    <col min="11" max="12" width="12.7109375" style="1" customWidth="1"/>
    <col min="13" max="13" width="14" style="1" customWidth="1"/>
    <col min="14" max="14" width="14.5703125" style="1" customWidth="1"/>
    <col min="15" max="15" width="15" style="1" customWidth="1"/>
    <col min="16" max="16" width="15.28515625" style="1" customWidth="1"/>
    <col min="17" max="17" width="12.7109375" style="1" customWidth="1"/>
    <col min="18" max="18" width="14.5703125" style="1" customWidth="1"/>
    <col min="19" max="24" width="12.7109375" style="1" customWidth="1"/>
    <col min="25" max="25" width="14" style="1" customWidth="1"/>
    <col min="26" max="26" width="12.7109375" style="1" customWidth="1"/>
    <col min="27" max="27" width="13.85546875" style="1" customWidth="1"/>
    <col min="28" max="31" width="12.7109375" style="1" customWidth="1"/>
    <col min="32" max="32" width="12.5703125" style="1" customWidth="1"/>
    <col min="33" max="33" width="9.28515625" style="1" customWidth="1"/>
    <col min="34" max="40" width="9.140625" style="1"/>
    <col min="41" max="16384" width="9.140625" style="2"/>
  </cols>
  <sheetData>
    <row r="1" spans="1:40" ht="22.5" customHeight="1"/>
    <row r="2" spans="1:40" ht="22.5" customHeight="1">
      <c r="A2" s="140" t="s">
        <v>109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</row>
    <row r="3" spans="1:40" ht="23.25" customHeight="1"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2" t="s">
        <v>110</v>
      </c>
    </row>
    <row r="4" spans="1:40" s="143" customFormat="1" ht="81" customHeight="1">
      <c r="A4" s="141" t="s">
        <v>111</v>
      </c>
      <c r="B4" s="141"/>
      <c r="C4" s="122" t="s">
        <v>112</v>
      </c>
      <c r="D4" s="122" t="s">
        <v>113</v>
      </c>
      <c r="E4" s="122" t="s">
        <v>5</v>
      </c>
      <c r="F4" s="122" t="s">
        <v>10</v>
      </c>
      <c r="G4" s="122" t="s">
        <v>21</v>
      </c>
      <c r="H4" s="122" t="s">
        <v>114</v>
      </c>
      <c r="I4" s="122" t="s">
        <v>81</v>
      </c>
      <c r="J4" s="122" t="s">
        <v>115</v>
      </c>
      <c r="K4" s="122" t="s">
        <v>15</v>
      </c>
      <c r="L4" s="122" t="s">
        <v>116</v>
      </c>
      <c r="M4" s="122" t="s">
        <v>117</v>
      </c>
      <c r="N4" s="122" t="s">
        <v>9</v>
      </c>
      <c r="O4" s="122" t="s">
        <v>118</v>
      </c>
      <c r="P4" s="122" t="s">
        <v>17</v>
      </c>
      <c r="Q4" s="122" t="s">
        <v>119</v>
      </c>
      <c r="R4" s="122" t="s">
        <v>24</v>
      </c>
      <c r="S4" s="122" t="s">
        <v>85</v>
      </c>
      <c r="T4" s="122" t="s">
        <v>120</v>
      </c>
      <c r="U4" s="123" t="s">
        <v>121</v>
      </c>
      <c r="V4" s="122" t="s">
        <v>19</v>
      </c>
      <c r="W4" s="122" t="s">
        <v>86</v>
      </c>
      <c r="X4" s="122" t="s">
        <v>88</v>
      </c>
      <c r="Y4" s="122" t="s">
        <v>25</v>
      </c>
      <c r="Z4" s="122" t="s">
        <v>122</v>
      </c>
      <c r="AA4" s="122" t="s">
        <v>123</v>
      </c>
      <c r="AB4" s="122" t="s">
        <v>27</v>
      </c>
      <c r="AC4" s="122" t="s">
        <v>29</v>
      </c>
      <c r="AD4" s="124" t="s">
        <v>90</v>
      </c>
      <c r="AE4" s="124" t="s">
        <v>16</v>
      </c>
      <c r="AF4" s="124" t="s">
        <v>124</v>
      </c>
      <c r="AG4" s="142"/>
      <c r="AH4" s="142"/>
      <c r="AI4" s="142"/>
      <c r="AJ4" s="142"/>
      <c r="AK4" s="142"/>
      <c r="AL4" s="142"/>
      <c r="AM4" s="142"/>
      <c r="AN4" s="142"/>
    </row>
    <row r="5" spans="1:40" s="17" customFormat="1" ht="23.25" customHeight="1">
      <c r="A5" s="144" t="s">
        <v>125</v>
      </c>
      <c r="B5" s="144"/>
      <c r="C5" s="145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56"/>
      <c r="AH5" s="56"/>
      <c r="AI5" s="56"/>
      <c r="AJ5" s="56"/>
      <c r="AK5" s="56"/>
      <c r="AL5" s="56"/>
      <c r="AM5" s="56"/>
      <c r="AN5" s="56"/>
    </row>
    <row r="6" spans="1:40" ht="15.75">
      <c r="A6" s="27" t="s">
        <v>126</v>
      </c>
      <c r="B6" s="26" t="s">
        <v>127</v>
      </c>
      <c r="C6" s="48">
        <v>1261</v>
      </c>
      <c r="D6" s="48">
        <v>256</v>
      </c>
      <c r="E6" s="48">
        <v>344</v>
      </c>
      <c r="F6" s="48">
        <v>34</v>
      </c>
      <c r="G6" s="48">
        <v>7</v>
      </c>
      <c r="H6" s="48">
        <v>157</v>
      </c>
      <c r="I6" s="48">
        <v>1915</v>
      </c>
      <c r="J6" s="48">
        <v>439</v>
      </c>
      <c r="K6" s="48">
        <v>44</v>
      </c>
      <c r="L6" s="48">
        <v>68</v>
      </c>
      <c r="M6" s="48">
        <v>952</v>
      </c>
      <c r="N6" s="48">
        <v>1083</v>
      </c>
      <c r="O6" s="48">
        <v>4</v>
      </c>
      <c r="P6" s="48">
        <v>137.43680000000009</v>
      </c>
      <c r="Q6" s="48">
        <v>153.24067000000002</v>
      </c>
      <c r="R6" s="48">
        <v>35</v>
      </c>
      <c r="S6" s="48">
        <v>108</v>
      </c>
      <c r="T6" s="48">
        <v>74</v>
      </c>
      <c r="U6" s="48">
        <v>31</v>
      </c>
      <c r="V6" s="48">
        <v>105</v>
      </c>
      <c r="W6" s="48">
        <v>0</v>
      </c>
      <c r="X6" s="48">
        <v>38</v>
      </c>
      <c r="Y6" s="48">
        <v>0</v>
      </c>
      <c r="Z6" s="48">
        <v>69</v>
      </c>
      <c r="AA6" s="48">
        <v>45</v>
      </c>
      <c r="AB6" s="48">
        <v>0</v>
      </c>
      <c r="AC6" s="48">
        <v>59</v>
      </c>
      <c r="AD6" s="48">
        <v>0</v>
      </c>
      <c r="AE6" s="48">
        <v>386</v>
      </c>
      <c r="AF6" s="75">
        <v>7804.6774700000005</v>
      </c>
      <c r="AG6" s="3"/>
    </row>
    <row r="7" spans="1:40" ht="15.75">
      <c r="A7" s="41" t="s">
        <v>128</v>
      </c>
      <c r="B7" s="43" t="s">
        <v>129</v>
      </c>
      <c r="C7" s="48">
        <v>590</v>
      </c>
      <c r="D7" s="48">
        <v>256</v>
      </c>
      <c r="E7" s="48">
        <v>344</v>
      </c>
      <c r="F7" s="48">
        <v>34</v>
      </c>
      <c r="G7" s="48">
        <v>7</v>
      </c>
      <c r="H7" s="48">
        <v>157</v>
      </c>
      <c r="I7" s="48">
        <v>1564</v>
      </c>
      <c r="J7" s="48">
        <v>439</v>
      </c>
      <c r="K7" s="48">
        <v>44</v>
      </c>
      <c r="L7" s="48">
        <v>68</v>
      </c>
      <c r="M7" s="48">
        <v>943</v>
      </c>
      <c r="N7" s="48">
        <v>701</v>
      </c>
      <c r="O7" s="48">
        <v>4</v>
      </c>
      <c r="P7" s="48">
        <v>84.614330000000081</v>
      </c>
      <c r="Q7" s="48">
        <v>13.240670000000012</v>
      </c>
      <c r="R7" s="48">
        <v>35</v>
      </c>
      <c r="S7" s="48">
        <v>108</v>
      </c>
      <c r="T7" s="48">
        <v>67</v>
      </c>
      <c r="U7" s="48">
        <v>27</v>
      </c>
      <c r="V7" s="48">
        <v>105</v>
      </c>
      <c r="W7" s="48">
        <v>0</v>
      </c>
      <c r="X7" s="48">
        <v>21</v>
      </c>
      <c r="Y7" s="48">
        <v>0</v>
      </c>
      <c r="Z7" s="48">
        <v>69</v>
      </c>
      <c r="AA7" s="48">
        <v>3</v>
      </c>
      <c r="AB7" s="48">
        <v>0</v>
      </c>
      <c r="AC7" s="48">
        <v>0</v>
      </c>
      <c r="AD7" s="48">
        <v>0</v>
      </c>
      <c r="AE7" s="48">
        <v>378</v>
      </c>
      <c r="AF7" s="75">
        <v>6061.8550000000005</v>
      </c>
      <c r="AG7" s="3"/>
    </row>
    <row r="8" spans="1:40" ht="15.75">
      <c r="A8" s="41" t="s">
        <v>128</v>
      </c>
      <c r="B8" s="43" t="s">
        <v>130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75">
        <v>0</v>
      </c>
      <c r="AG8" s="3"/>
    </row>
    <row r="9" spans="1:40" ht="15.75">
      <c r="A9" s="41" t="s">
        <v>128</v>
      </c>
      <c r="B9" s="43" t="s">
        <v>131</v>
      </c>
      <c r="C9" s="48">
        <v>671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351</v>
      </c>
      <c r="J9" s="48">
        <v>0</v>
      </c>
      <c r="K9" s="48">
        <v>0</v>
      </c>
      <c r="L9" s="48">
        <v>0</v>
      </c>
      <c r="M9" s="48">
        <v>9</v>
      </c>
      <c r="N9" s="48">
        <v>382</v>
      </c>
      <c r="O9" s="48">
        <v>0</v>
      </c>
      <c r="P9" s="48">
        <v>52.822470000000017</v>
      </c>
      <c r="Q9" s="48">
        <v>140</v>
      </c>
      <c r="R9" s="48">
        <v>0</v>
      </c>
      <c r="S9" s="48">
        <v>0</v>
      </c>
      <c r="T9" s="48">
        <v>7</v>
      </c>
      <c r="U9" s="48">
        <v>4</v>
      </c>
      <c r="V9" s="48">
        <v>0</v>
      </c>
      <c r="W9" s="48">
        <v>0</v>
      </c>
      <c r="X9" s="48">
        <v>17</v>
      </c>
      <c r="Y9" s="48">
        <v>0</v>
      </c>
      <c r="Z9" s="48">
        <v>0</v>
      </c>
      <c r="AA9" s="48">
        <v>42</v>
      </c>
      <c r="AB9" s="48">
        <v>0</v>
      </c>
      <c r="AC9" s="48">
        <v>59</v>
      </c>
      <c r="AD9" s="48">
        <v>0</v>
      </c>
      <c r="AE9" s="48">
        <v>8</v>
      </c>
      <c r="AF9" s="75">
        <v>1742.8224700000001</v>
      </c>
      <c r="AG9" s="3"/>
    </row>
    <row r="10" spans="1:40" ht="19.5" customHeight="1">
      <c r="A10" s="41" t="s">
        <v>132</v>
      </c>
      <c r="B10" s="21" t="s">
        <v>133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/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75">
        <v>0</v>
      </c>
      <c r="AG10" s="3"/>
    </row>
    <row r="11" spans="1:40" ht="15.75">
      <c r="A11" s="41" t="s">
        <v>134</v>
      </c>
      <c r="B11" s="43" t="s">
        <v>135</v>
      </c>
      <c r="C11" s="48">
        <v>26172</v>
      </c>
      <c r="D11" s="48">
        <v>18681</v>
      </c>
      <c r="E11" s="48">
        <v>9184</v>
      </c>
      <c r="F11" s="48">
        <v>8576</v>
      </c>
      <c r="G11" s="48">
        <v>0</v>
      </c>
      <c r="H11" s="48">
        <v>4919</v>
      </c>
      <c r="I11" s="48">
        <v>5519</v>
      </c>
      <c r="J11" s="48">
        <v>6485</v>
      </c>
      <c r="K11" s="48">
        <v>0</v>
      </c>
      <c r="L11" s="48">
        <v>50347</v>
      </c>
      <c r="M11" s="48">
        <v>6411</v>
      </c>
      <c r="N11" s="48">
        <v>5205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4055</v>
      </c>
      <c r="U11" s="48">
        <v>43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2432</v>
      </c>
      <c r="AB11" s="48">
        <v>0</v>
      </c>
      <c r="AC11" s="48">
        <v>0</v>
      </c>
      <c r="AD11" s="48">
        <v>4091</v>
      </c>
      <c r="AE11" s="48">
        <v>0</v>
      </c>
      <c r="AF11" s="75">
        <v>152120</v>
      </c>
      <c r="AG11" s="3"/>
    </row>
    <row r="12" spans="1:40" ht="38.25">
      <c r="A12" s="41" t="s">
        <v>136</v>
      </c>
      <c r="B12" s="43" t="s">
        <v>137</v>
      </c>
      <c r="C12" s="48">
        <v>50</v>
      </c>
      <c r="D12" s="48">
        <v>0</v>
      </c>
      <c r="E12" s="48">
        <v>23893</v>
      </c>
      <c r="F12" s="48">
        <v>0</v>
      </c>
      <c r="G12" s="48">
        <v>0</v>
      </c>
      <c r="H12" s="48">
        <v>13288</v>
      </c>
      <c r="I12" s="48">
        <v>0</v>
      </c>
      <c r="J12" s="48">
        <v>0</v>
      </c>
      <c r="K12" s="48">
        <v>0</v>
      </c>
      <c r="L12" s="48">
        <v>12275</v>
      </c>
      <c r="M12" s="48">
        <v>14059</v>
      </c>
      <c r="N12" s="48">
        <v>3773</v>
      </c>
      <c r="O12" s="48">
        <v>0</v>
      </c>
      <c r="P12" s="48">
        <v>0</v>
      </c>
      <c r="Q12" s="48">
        <v>0</v>
      </c>
      <c r="R12" s="48">
        <v>500</v>
      </c>
      <c r="S12" s="48">
        <v>0</v>
      </c>
      <c r="T12" s="48">
        <v>0</v>
      </c>
      <c r="U12" s="48">
        <v>0</v>
      </c>
      <c r="V12" s="48">
        <v>6620</v>
      </c>
      <c r="W12" s="48">
        <v>5178</v>
      </c>
      <c r="X12" s="48">
        <v>0</v>
      </c>
      <c r="Y12" s="48">
        <v>0</v>
      </c>
      <c r="Z12" s="48">
        <v>0</v>
      </c>
      <c r="AA12" s="48">
        <v>50</v>
      </c>
      <c r="AB12" s="48">
        <v>593</v>
      </c>
      <c r="AC12" s="48">
        <v>0</v>
      </c>
      <c r="AD12" s="48">
        <v>0</v>
      </c>
      <c r="AE12" s="48">
        <v>0</v>
      </c>
      <c r="AF12" s="75">
        <v>80279</v>
      </c>
      <c r="AG12" s="3"/>
    </row>
    <row r="13" spans="1:40" ht="27" customHeight="1">
      <c r="A13" s="41" t="s">
        <v>138</v>
      </c>
      <c r="B13" s="43" t="s">
        <v>139</v>
      </c>
      <c r="C13" s="48">
        <v>50</v>
      </c>
      <c r="D13" s="48">
        <v>0</v>
      </c>
      <c r="E13" s="48">
        <v>23801</v>
      </c>
      <c r="F13" s="48">
        <v>0</v>
      </c>
      <c r="G13" s="48">
        <v>0</v>
      </c>
      <c r="H13" s="48">
        <v>13288</v>
      </c>
      <c r="I13" s="48">
        <v>0</v>
      </c>
      <c r="J13" s="48">
        <v>0</v>
      </c>
      <c r="K13" s="48">
        <v>0</v>
      </c>
      <c r="L13" s="48">
        <v>12275</v>
      </c>
      <c r="M13" s="48">
        <v>3794</v>
      </c>
      <c r="N13" s="48">
        <v>3773</v>
      </c>
      <c r="O13" s="48">
        <v>0</v>
      </c>
      <c r="P13" s="48">
        <v>0</v>
      </c>
      <c r="Q13" s="48">
        <v>0</v>
      </c>
      <c r="R13" s="48">
        <v>500</v>
      </c>
      <c r="S13" s="48">
        <v>0</v>
      </c>
      <c r="T13" s="48">
        <v>0</v>
      </c>
      <c r="U13" s="48">
        <v>0</v>
      </c>
      <c r="V13" s="48">
        <v>6620</v>
      </c>
      <c r="W13" s="48">
        <v>4912</v>
      </c>
      <c r="X13" s="48">
        <v>0</v>
      </c>
      <c r="Y13" s="48">
        <v>0</v>
      </c>
      <c r="Z13" s="48">
        <v>0</v>
      </c>
      <c r="AA13" s="48">
        <v>50</v>
      </c>
      <c r="AB13" s="48">
        <v>593</v>
      </c>
      <c r="AC13" s="48">
        <v>0</v>
      </c>
      <c r="AD13" s="48">
        <v>0</v>
      </c>
      <c r="AE13" s="48">
        <v>0</v>
      </c>
      <c r="AF13" s="75">
        <v>69656</v>
      </c>
      <c r="AG13" s="3"/>
    </row>
    <row r="14" spans="1:40" ht="39" customHeight="1">
      <c r="A14" s="41" t="s">
        <v>140</v>
      </c>
      <c r="B14" s="43" t="s">
        <v>141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/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75">
        <v>0</v>
      </c>
    </row>
    <row r="15" spans="1:40" ht="16.5" customHeight="1">
      <c r="A15" s="41" t="s">
        <v>142</v>
      </c>
      <c r="B15" s="43" t="s">
        <v>143</v>
      </c>
      <c r="C15" s="48">
        <v>0</v>
      </c>
      <c r="D15" s="48">
        <v>0</v>
      </c>
      <c r="E15" s="48">
        <v>92</v>
      </c>
      <c r="F15" s="48">
        <v>0</v>
      </c>
      <c r="G15" s="48">
        <v>0</v>
      </c>
      <c r="H15" s="48"/>
      <c r="I15" s="48">
        <v>0</v>
      </c>
      <c r="J15" s="48">
        <v>0</v>
      </c>
      <c r="K15" s="48">
        <v>0</v>
      </c>
      <c r="L15" s="48">
        <v>0</v>
      </c>
      <c r="M15" s="48">
        <v>10265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266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75">
        <v>10623</v>
      </c>
    </row>
    <row r="16" spans="1:40" ht="39.75" customHeight="1">
      <c r="A16" s="41" t="s">
        <v>144</v>
      </c>
      <c r="B16" s="43" t="s">
        <v>145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/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0</v>
      </c>
      <c r="AF16" s="75">
        <v>0</v>
      </c>
    </row>
    <row r="17" spans="1:40" ht="16.5" customHeight="1">
      <c r="A17" s="41" t="s">
        <v>146</v>
      </c>
      <c r="B17" s="43" t="s">
        <v>147</v>
      </c>
      <c r="C17" s="48">
        <v>184974</v>
      </c>
      <c r="D17" s="48">
        <v>142922</v>
      </c>
      <c r="E17" s="48">
        <v>115628</v>
      </c>
      <c r="F17" s="48">
        <v>61222</v>
      </c>
      <c r="G17" s="48">
        <v>28245</v>
      </c>
      <c r="H17" s="48">
        <v>60968</v>
      </c>
      <c r="I17" s="48">
        <v>247432</v>
      </c>
      <c r="J17" s="48">
        <v>42844</v>
      </c>
      <c r="K17" s="48">
        <v>45980</v>
      </c>
      <c r="L17" s="48">
        <v>14852</v>
      </c>
      <c r="M17" s="48">
        <v>19878</v>
      </c>
      <c r="N17" s="48">
        <v>175898</v>
      </c>
      <c r="O17" s="48">
        <v>1865</v>
      </c>
      <c r="P17" s="48">
        <v>17016.403030000001</v>
      </c>
      <c r="Q17" s="48">
        <v>8280.219750000002</v>
      </c>
      <c r="R17" s="48">
        <v>4476</v>
      </c>
      <c r="S17" s="48">
        <v>8022</v>
      </c>
      <c r="T17" s="48">
        <v>11773</v>
      </c>
      <c r="U17" s="48">
        <v>6492</v>
      </c>
      <c r="V17" s="48">
        <v>5236</v>
      </c>
      <c r="W17" s="48">
        <v>1258</v>
      </c>
      <c r="X17" s="48">
        <v>8089</v>
      </c>
      <c r="Y17" s="48">
        <v>5157.2890000000007</v>
      </c>
      <c r="Z17" s="48">
        <v>4569</v>
      </c>
      <c r="AA17" s="48">
        <v>1276</v>
      </c>
      <c r="AB17" s="48">
        <v>3668</v>
      </c>
      <c r="AC17" s="48">
        <v>4138</v>
      </c>
      <c r="AD17" s="48">
        <v>10956</v>
      </c>
      <c r="AE17" s="48">
        <v>13181</v>
      </c>
      <c r="AF17" s="75">
        <v>1256295.91178</v>
      </c>
    </row>
    <row r="18" spans="1:40" ht="25.5">
      <c r="A18" s="41" t="s">
        <v>138</v>
      </c>
      <c r="B18" s="43" t="s">
        <v>148</v>
      </c>
      <c r="C18" s="48">
        <v>110584</v>
      </c>
      <c r="D18" s="48">
        <v>22283</v>
      </c>
      <c r="E18" s="48">
        <v>13376</v>
      </c>
      <c r="F18" s="48">
        <v>9009</v>
      </c>
      <c r="G18" s="48">
        <v>0</v>
      </c>
      <c r="H18" s="48">
        <v>5997</v>
      </c>
      <c r="I18" s="48">
        <v>0</v>
      </c>
      <c r="J18" s="48">
        <v>15356</v>
      </c>
      <c r="K18" s="48">
        <v>0</v>
      </c>
      <c r="L18" s="48">
        <v>264</v>
      </c>
      <c r="M18" s="48">
        <v>0</v>
      </c>
      <c r="N18" s="48">
        <v>0</v>
      </c>
      <c r="O18" s="48">
        <v>0</v>
      </c>
      <c r="P18" s="48">
        <v>0</v>
      </c>
      <c r="Q18" s="48">
        <v>1070.38328</v>
      </c>
      <c r="R18" s="48">
        <v>0</v>
      </c>
      <c r="S18" s="48">
        <v>0</v>
      </c>
      <c r="T18" s="48">
        <v>9777</v>
      </c>
      <c r="U18" s="48">
        <v>5282</v>
      </c>
      <c r="V18" s="48">
        <v>0</v>
      </c>
      <c r="W18" s="48">
        <v>0</v>
      </c>
      <c r="X18" s="48">
        <v>2056</v>
      </c>
      <c r="Y18" s="48">
        <v>0</v>
      </c>
      <c r="Z18" s="48">
        <v>3691</v>
      </c>
      <c r="AA18" s="48">
        <v>0</v>
      </c>
      <c r="AB18" s="48">
        <v>0</v>
      </c>
      <c r="AC18" s="48">
        <v>111</v>
      </c>
      <c r="AD18" s="48">
        <v>9878</v>
      </c>
      <c r="AE18" s="48">
        <v>0</v>
      </c>
      <c r="AF18" s="75">
        <v>208734.38328000001</v>
      </c>
    </row>
    <row r="19" spans="1:40" ht="25.5">
      <c r="A19" s="41" t="s">
        <v>140</v>
      </c>
      <c r="B19" s="43" t="s">
        <v>149</v>
      </c>
      <c r="C19" s="48">
        <v>48398</v>
      </c>
      <c r="D19" s="48">
        <v>114941</v>
      </c>
      <c r="E19" s="48">
        <v>98365</v>
      </c>
      <c r="F19" s="48">
        <v>33145</v>
      </c>
      <c r="G19" s="48">
        <v>26474</v>
      </c>
      <c r="H19" s="48">
        <v>47346</v>
      </c>
      <c r="I19" s="48">
        <v>173083</v>
      </c>
      <c r="J19" s="48">
        <v>9690</v>
      </c>
      <c r="K19" s="48">
        <v>43833</v>
      </c>
      <c r="L19" s="48">
        <v>9605</v>
      </c>
      <c r="M19" s="48">
        <v>11698</v>
      </c>
      <c r="N19" s="48">
        <v>168623</v>
      </c>
      <c r="O19" s="48">
        <v>0</v>
      </c>
      <c r="P19" s="48">
        <v>16375.310790000001</v>
      </c>
      <c r="Q19" s="48">
        <v>7209.836470000002</v>
      </c>
      <c r="R19" s="48">
        <v>983</v>
      </c>
      <c r="S19" s="48">
        <v>3147</v>
      </c>
      <c r="T19" s="48">
        <v>1995</v>
      </c>
      <c r="U19" s="48">
        <v>1210</v>
      </c>
      <c r="V19" s="48">
        <v>4986</v>
      </c>
      <c r="W19" s="48">
        <v>235</v>
      </c>
      <c r="X19" s="48">
        <v>6000</v>
      </c>
      <c r="Y19" s="48">
        <v>518.54700000000003</v>
      </c>
      <c r="Z19" s="48">
        <v>872</v>
      </c>
      <c r="AA19" s="48">
        <v>726</v>
      </c>
      <c r="AB19" s="48">
        <v>2197</v>
      </c>
      <c r="AC19" s="48">
        <v>313</v>
      </c>
      <c r="AD19" s="48">
        <v>0</v>
      </c>
      <c r="AE19" s="48">
        <v>7114</v>
      </c>
      <c r="AF19" s="75">
        <v>839082.69426000002</v>
      </c>
    </row>
    <row r="20" spans="1:40" ht="27" customHeight="1">
      <c r="A20" s="41"/>
      <c r="B20" s="43" t="s">
        <v>150</v>
      </c>
      <c r="C20" s="48">
        <v>42393</v>
      </c>
      <c r="D20" s="48">
        <v>114941</v>
      </c>
      <c r="E20" s="48">
        <v>92423</v>
      </c>
      <c r="F20" s="48">
        <v>8013</v>
      </c>
      <c r="G20" s="48">
        <v>26289</v>
      </c>
      <c r="H20" s="48">
        <v>32520</v>
      </c>
      <c r="I20" s="48">
        <v>173083</v>
      </c>
      <c r="J20" s="48">
        <v>191</v>
      </c>
      <c r="K20" s="48">
        <v>41817</v>
      </c>
      <c r="L20" s="48">
        <v>0</v>
      </c>
      <c r="M20" s="48">
        <v>10458</v>
      </c>
      <c r="N20" s="48">
        <v>159793</v>
      </c>
      <c r="O20" s="48">
        <v>0</v>
      </c>
      <c r="P20" s="48">
        <v>16375.310790000001</v>
      </c>
      <c r="Q20" s="48">
        <v>7209.836470000002</v>
      </c>
      <c r="R20" s="48">
        <v>983</v>
      </c>
      <c r="S20" s="48">
        <v>3147</v>
      </c>
      <c r="T20" s="48">
        <v>1995</v>
      </c>
      <c r="U20" s="48">
        <v>1210</v>
      </c>
      <c r="V20" s="48">
        <v>4986</v>
      </c>
      <c r="W20" s="48">
        <v>235</v>
      </c>
      <c r="X20" s="48">
        <v>2226</v>
      </c>
      <c r="Y20" s="48">
        <v>518.54700000000003</v>
      </c>
      <c r="Z20" s="48">
        <v>0</v>
      </c>
      <c r="AA20" s="48">
        <v>726</v>
      </c>
      <c r="AB20" s="48">
        <v>2197</v>
      </c>
      <c r="AC20" s="48">
        <v>313</v>
      </c>
      <c r="AD20" s="48">
        <v>0</v>
      </c>
      <c r="AE20" s="48">
        <v>7114</v>
      </c>
      <c r="AF20" s="75">
        <v>751156.69426000002</v>
      </c>
    </row>
    <row r="21" spans="1:40" ht="16.5" customHeight="1">
      <c r="A21" s="41" t="s">
        <v>142</v>
      </c>
      <c r="B21" s="43" t="s">
        <v>151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75">
        <v>0</v>
      </c>
    </row>
    <row r="22" spans="1:40" ht="16.5" customHeight="1">
      <c r="A22" s="41" t="s">
        <v>144</v>
      </c>
      <c r="B22" s="43" t="s">
        <v>152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75">
        <v>0</v>
      </c>
    </row>
    <row r="23" spans="1:40" ht="16.5" customHeight="1">
      <c r="A23" s="41" t="s">
        <v>153</v>
      </c>
      <c r="B23" s="43" t="s">
        <v>154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9804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39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1879</v>
      </c>
      <c r="AD23" s="48">
        <v>978</v>
      </c>
      <c r="AE23" s="48">
        <v>0</v>
      </c>
      <c r="AF23" s="75">
        <v>12700</v>
      </c>
    </row>
    <row r="24" spans="1:40" ht="16.5" customHeight="1">
      <c r="A24" s="41" t="s">
        <v>155</v>
      </c>
      <c r="B24" s="43" t="s">
        <v>156</v>
      </c>
      <c r="C24" s="48">
        <v>25992</v>
      </c>
      <c r="D24" s="48">
        <v>5150</v>
      </c>
      <c r="E24" s="48">
        <v>3887</v>
      </c>
      <c r="F24" s="48">
        <v>19068</v>
      </c>
      <c r="G24" s="48">
        <v>1771</v>
      </c>
      <c r="H24" s="48">
        <v>7625</v>
      </c>
      <c r="I24" s="48">
        <v>64545</v>
      </c>
      <c r="J24" s="48">
        <v>17798</v>
      </c>
      <c r="K24" s="48">
        <v>2147</v>
      </c>
      <c r="L24" s="48">
        <v>4983</v>
      </c>
      <c r="M24" s="48">
        <v>8180</v>
      </c>
      <c r="N24" s="48">
        <v>7275</v>
      </c>
      <c r="O24" s="48">
        <v>1865</v>
      </c>
      <c r="P24" s="48">
        <v>641.09223999999995</v>
      </c>
      <c r="Q24" s="48">
        <v>0</v>
      </c>
      <c r="R24" s="48">
        <v>3454</v>
      </c>
      <c r="S24" s="48">
        <v>4875</v>
      </c>
      <c r="T24" s="48">
        <v>0</v>
      </c>
      <c r="U24" s="48">
        <v>0</v>
      </c>
      <c r="V24" s="48">
        <v>250</v>
      </c>
      <c r="W24" s="48">
        <v>978</v>
      </c>
      <c r="X24" s="48">
        <v>33</v>
      </c>
      <c r="Y24" s="48">
        <v>4638.7420000000002</v>
      </c>
      <c r="Z24" s="48">
        <v>6</v>
      </c>
      <c r="AA24" s="48">
        <v>550</v>
      </c>
      <c r="AB24" s="48">
        <v>1471</v>
      </c>
      <c r="AC24" s="48">
        <v>1834</v>
      </c>
      <c r="AD24" s="48">
        <v>100</v>
      </c>
      <c r="AE24" s="48">
        <v>6067</v>
      </c>
      <c r="AF24" s="75">
        <v>195183.83424</v>
      </c>
    </row>
    <row r="25" spans="1:40" ht="16.5" customHeight="1">
      <c r="A25" s="41" t="s">
        <v>157</v>
      </c>
      <c r="B25" s="43" t="s">
        <v>131</v>
      </c>
      <c r="C25" s="48">
        <v>0</v>
      </c>
      <c r="D25" s="48">
        <v>548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1</v>
      </c>
      <c r="U25" s="48">
        <v>0</v>
      </c>
      <c r="V25" s="48">
        <v>0</v>
      </c>
      <c r="W25" s="48">
        <v>45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1</v>
      </c>
      <c r="AD25" s="48">
        <v>0</v>
      </c>
      <c r="AE25" s="48">
        <v>0</v>
      </c>
      <c r="AF25" s="75">
        <v>595</v>
      </c>
    </row>
    <row r="26" spans="1:40" ht="16.5" customHeight="1">
      <c r="A26" s="41" t="s">
        <v>158</v>
      </c>
      <c r="B26" s="43" t="s">
        <v>159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/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75">
        <v>0</v>
      </c>
      <c r="AM26" s="2"/>
      <c r="AN26" s="2"/>
    </row>
    <row r="27" spans="1:40" s="17" customFormat="1" ht="16.5" customHeight="1">
      <c r="A27" s="41"/>
      <c r="B27" s="21" t="s">
        <v>160</v>
      </c>
      <c r="C27" s="48">
        <v>211196</v>
      </c>
      <c r="D27" s="48">
        <v>161603</v>
      </c>
      <c r="E27" s="48">
        <v>148705</v>
      </c>
      <c r="F27" s="48">
        <v>69798</v>
      </c>
      <c r="G27" s="48">
        <v>28245</v>
      </c>
      <c r="H27" s="48">
        <v>79175</v>
      </c>
      <c r="I27" s="48">
        <v>252951</v>
      </c>
      <c r="J27" s="48">
        <v>49329</v>
      </c>
      <c r="K27" s="48">
        <v>45980</v>
      </c>
      <c r="L27" s="48">
        <v>77474</v>
      </c>
      <c r="M27" s="48">
        <v>40348</v>
      </c>
      <c r="N27" s="48">
        <v>184876</v>
      </c>
      <c r="O27" s="48">
        <v>1865</v>
      </c>
      <c r="P27" s="48">
        <v>17016.403030000001</v>
      </c>
      <c r="Q27" s="48">
        <v>8280.219750000002</v>
      </c>
      <c r="R27" s="48">
        <v>4976</v>
      </c>
      <c r="S27" s="48">
        <v>8022</v>
      </c>
      <c r="T27" s="48">
        <v>15828</v>
      </c>
      <c r="U27" s="48">
        <v>6535</v>
      </c>
      <c r="V27" s="48">
        <v>11856</v>
      </c>
      <c r="W27" s="48">
        <v>6436</v>
      </c>
      <c r="X27" s="48">
        <v>8089</v>
      </c>
      <c r="Y27" s="48">
        <v>5157.2890000000007</v>
      </c>
      <c r="Z27" s="48">
        <v>4569</v>
      </c>
      <c r="AA27" s="48">
        <v>3758</v>
      </c>
      <c r="AB27" s="48">
        <v>4261</v>
      </c>
      <c r="AC27" s="48">
        <v>4138</v>
      </c>
      <c r="AD27" s="48">
        <v>15047</v>
      </c>
      <c r="AE27" s="48">
        <v>13181</v>
      </c>
      <c r="AF27" s="75">
        <v>1488694.91178</v>
      </c>
      <c r="AG27" s="56"/>
      <c r="AH27" s="1"/>
      <c r="AI27" s="56"/>
      <c r="AJ27" s="56"/>
      <c r="AK27" s="56"/>
      <c r="AL27" s="56"/>
    </row>
    <row r="28" spans="1:40" ht="38.25">
      <c r="A28" s="41" t="s">
        <v>161</v>
      </c>
      <c r="B28" s="21" t="s">
        <v>162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/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75">
        <v>0</v>
      </c>
      <c r="AM28" s="2"/>
      <c r="AN28" s="2"/>
    </row>
    <row r="29" spans="1:40" ht="17.25" customHeight="1">
      <c r="A29" s="41" t="s">
        <v>163</v>
      </c>
      <c r="B29" s="21" t="s">
        <v>164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/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75">
        <v>0</v>
      </c>
      <c r="AM29" s="2"/>
      <c r="AN29" s="2"/>
    </row>
    <row r="30" spans="1:40" ht="16.5" customHeight="1">
      <c r="A30" s="41" t="s">
        <v>134</v>
      </c>
      <c r="B30" s="43" t="s">
        <v>165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/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75">
        <v>0</v>
      </c>
      <c r="AM30" s="2"/>
      <c r="AN30" s="2"/>
    </row>
    <row r="31" spans="1:40" ht="16.5" customHeight="1">
      <c r="A31" s="41" t="s">
        <v>138</v>
      </c>
      <c r="B31" s="43" t="s">
        <v>166</v>
      </c>
      <c r="C31" s="48">
        <v>40169</v>
      </c>
      <c r="D31" s="48">
        <v>39788</v>
      </c>
      <c r="E31" s="48">
        <v>37999</v>
      </c>
      <c r="F31" s="48">
        <v>35074</v>
      </c>
      <c r="G31" s="48">
        <v>769</v>
      </c>
      <c r="H31" s="48">
        <v>9190.89</v>
      </c>
      <c r="I31" s="48">
        <v>28399</v>
      </c>
      <c r="J31" s="48">
        <v>25816</v>
      </c>
      <c r="K31" s="48">
        <v>16441</v>
      </c>
      <c r="L31" s="48">
        <v>64225</v>
      </c>
      <c r="M31" s="48">
        <v>17496</v>
      </c>
      <c r="N31" s="48">
        <v>42514</v>
      </c>
      <c r="O31" s="48">
        <v>10</v>
      </c>
      <c r="P31" s="48">
        <v>1984.4327200000002</v>
      </c>
      <c r="Q31" s="48">
        <v>1563.6925800000001</v>
      </c>
      <c r="R31" s="48">
        <v>1925</v>
      </c>
      <c r="S31" s="48">
        <v>3270</v>
      </c>
      <c r="T31" s="48">
        <v>15630</v>
      </c>
      <c r="U31" s="48">
        <v>113</v>
      </c>
      <c r="V31" s="48">
        <v>2964</v>
      </c>
      <c r="W31" s="48">
        <v>1431</v>
      </c>
      <c r="X31" s="48">
        <v>97</v>
      </c>
      <c r="Y31" s="48">
        <v>893.39800000000002</v>
      </c>
      <c r="Z31" s="48">
        <v>91</v>
      </c>
      <c r="AA31" s="48">
        <v>2904</v>
      </c>
      <c r="AB31" s="48">
        <v>493</v>
      </c>
      <c r="AC31" s="48">
        <v>604</v>
      </c>
      <c r="AD31" s="48">
        <v>0</v>
      </c>
      <c r="AE31" s="48">
        <v>3811</v>
      </c>
      <c r="AF31" s="75">
        <v>395665.41329999996</v>
      </c>
      <c r="AM31" s="2"/>
      <c r="AN31" s="2"/>
    </row>
    <row r="32" spans="1:40" ht="25.5">
      <c r="A32" s="41" t="s">
        <v>128</v>
      </c>
      <c r="B32" s="43" t="s">
        <v>167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/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67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75">
        <v>67</v>
      </c>
      <c r="AM32" s="2"/>
      <c r="AN32" s="2"/>
    </row>
    <row r="33" spans="1:40" ht="25.5">
      <c r="A33" s="41" t="s">
        <v>128</v>
      </c>
      <c r="B33" s="43" t="s">
        <v>168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/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75">
        <v>0</v>
      </c>
      <c r="AM33" s="2"/>
      <c r="AN33" s="2"/>
    </row>
    <row r="34" spans="1:40" ht="15.75" customHeight="1">
      <c r="A34" s="41" t="s">
        <v>140</v>
      </c>
      <c r="B34" s="43" t="s">
        <v>169</v>
      </c>
      <c r="C34" s="48">
        <v>0</v>
      </c>
      <c r="D34" s="48">
        <v>0</v>
      </c>
      <c r="E34" s="48">
        <v>0</v>
      </c>
      <c r="F34" s="48">
        <v>1353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10681</v>
      </c>
      <c r="M34" s="48">
        <v>1120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134</v>
      </c>
      <c r="AF34" s="75">
        <v>13288</v>
      </c>
      <c r="AM34" s="2"/>
      <c r="AN34" s="2"/>
    </row>
    <row r="35" spans="1:40" ht="25.5">
      <c r="A35" s="41" t="s">
        <v>128</v>
      </c>
      <c r="B35" s="43" t="s">
        <v>167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/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75">
        <v>0</v>
      </c>
      <c r="AM35" s="2"/>
      <c r="AN35" s="2"/>
    </row>
    <row r="36" spans="1:40" ht="25.5">
      <c r="A36" s="41" t="s">
        <v>128</v>
      </c>
      <c r="B36" s="43" t="s">
        <v>168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/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75">
        <v>0</v>
      </c>
      <c r="AM36" s="2"/>
      <c r="AN36" s="2"/>
    </row>
    <row r="37" spans="1:40" ht="16.5" customHeight="1">
      <c r="A37" s="41" t="s">
        <v>170</v>
      </c>
      <c r="B37" s="21" t="s">
        <v>171</v>
      </c>
      <c r="C37" s="48">
        <v>40169</v>
      </c>
      <c r="D37" s="48">
        <v>39788</v>
      </c>
      <c r="E37" s="48">
        <v>37999</v>
      </c>
      <c r="F37" s="48">
        <v>36427</v>
      </c>
      <c r="G37" s="48">
        <v>769</v>
      </c>
      <c r="H37" s="48">
        <v>9190.89</v>
      </c>
      <c r="I37" s="48">
        <v>28399</v>
      </c>
      <c r="J37" s="48">
        <v>25816</v>
      </c>
      <c r="K37" s="48">
        <v>16441</v>
      </c>
      <c r="L37" s="48">
        <v>74906</v>
      </c>
      <c r="M37" s="48">
        <v>18616</v>
      </c>
      <c r="N37" s="48">
        <v>42514</v>
      </c>
      <c r="O37" s="48">
        <v>10</v>
      </c>
      <c r="P37" s="48">
        <v>1984.4327200000002</v>
      </c>
      <c r="Q37" s="48">
        <v>1563.6925800000001</v>
      </c>
      <c r="R37" s="48">
        <v>1925</v>
      </c>
      <c r="S37" s="48">
        <v>3270</v>
      </c>
      <c r="T37" s="48">
        <v>15630</v>
      </c>
      <c r="U37" s="48">
        <v>113</v>
      </c>
      <c r="V37" s="48">
        <v>2964</v>
      </c>
      <c r="W37" s="48">
        <v>1431</v>
      </c>
      <c r="X37" s="48">
        <v>97</v>
      </c>
      <c r="Y37" s="48">
        <v>893.39800000000002</v>
      </c>
      <c r="Z37" s="48">
        <v>91</v>
      </c>
      <c r="AA37" s="48">
        <v>2904</v>
      </c>
      <c r="AB37" s="48">
        <v>493</v>
      </c>
      <c r="AC37" s="48">
        <v>604</v>
      </c>
      <c r="AD37" s="48">
        <v>0</v>
      </c>
      <c r="AE37" s="48">
        <v>3945</v>
      </c>
      <c r="AF37" s="75">
        <v>408953.41329999996</v>
      </c>
      <c r="AM37" s="2"/>
      <c r="AN37" s="2"/>
    </row>
    <row r="38" spans="1:40" ht="15.75" customHeight="1">
      <c r="A38" s="41" t="s">
        <v>136</v>
      </c>
      <c r="B38" s="43" t="s">
        <v>172</v>
      </c>
      <c r="C38" s="48">
        <v>6577</v>
      </c>
      <c r="D38" s="48">
        <v>445</v>
      </c>
      <c r="E38" s="48">
        <v>3207</v>
      </c>
      <c r="F38" s="48">
        <v>0</v>
      </c>
      <c r="G38" s="48">
        <v>198</v>
      </c>
      <c r="H38" s="48">
        <v>825</v>
      </c>
      <c r="I38" s="48">
        <v>0</v>
      </c>
      <c r="J38" s="48">
        <v>4604</v>
      </c>
      <c r="K38" s="48">
        <v>4658</v>
      </c>
      <c r="L38" s="48">
        <v>59</v>
      </c>
      <c r="M38" s="48">
        <v>30149</v>
      </c>
      <c r="N38" s="48">
        <v>221</v>
      </c>
      <c r="O38" s="48">
        <v>4988</v>
      </c>
      <c r="P38" s="48">
        <v>0</v>
      </c>
      <c r="Q38" s="48">
        <v>0</v>
      </c>
      <c r="R38" s="48">
        <v>0</v>
      </c>
      <c r="S38" s="48">
        <v>10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48</v>
      </c>
      <c r="AB38" s="48">
        <v>0</v>
      </c>
      <c r="AC38" s="48">
        <v>0</v>
      </c>
      <c r="AD38" s="48">
        <v>0</v>
      </c>
      <c r="AE38" s="48">
        <v>124</v>
      </c>
      <c r="AF38" s="75">
        <v>56113</v>
      </c>
      <c r="AM38" s="2"/>
      <c r="AN38" s="2"/>
    </row>
    <row r="39" spans="1:40" ht="25.5">
      <c r="A39" s="41" t="s">
        <v>128</v>
      </c>
      <c r="B39" s="43" t="s">
        <v>167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/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75">
        <v>0</v>
      </c>
      <c r="AM39" s="2"/>
      <c r="AN39" s="2"/>
    </row>
    <row r="40" spans="1:40" ht="25.5">
      <c r="A40" s="41" t="s">
        <v>128</v>
      </c>
      <c r="B40" s="43" t="s">
        <v>168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/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75">
        <v>0</v>
      </c>
      <c r="AM40" s="2"/>
      <c r="AN40" s="2"/>
    </row>
    <row r="41" spans="1:40" ht="16.5" customHeight="1">
      <c r="A41" s="41" t="s">
        <v>146</v>
      </c>
      <c r="B41" s="43" t="s">
        <v>173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/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75">
        <v>0</v>
      </c>
      <c r="AM41" s="2"/>
      <c r="AN41" s="2"/>
    </row>
    <row r="42" spans="1:40" ht="16.5" customHeight="1">
      <c r="A42" s="41" t="s">
        <v>138</v>
      </c>
      <c r="B42" s="43" t="s">
        <v>174</v>
      </c>
      <c r="C42" s="48">
        <v>4077</v>
      </c>
      <c r="D42" s="48">
        <v>1777</v>
      </c>
      <c r="E42" s="48">
        <v>8147</v>
      </c>
      <c r="F42" s="48">
        <v>647</v>
      </c>
      <c r="G42" s="48">
        <v>0</v>
      </c>
      <c r="H42" s="48">
        <v>980</v>
      </c>
      <c r="I42" s="48">
        <v>6481</v>
      </c>
      <c r="J42" s="48">
        <v>0</v>
      </c>
      <c r="K42" s="48">
        <v>0</v>
      </c>
      <c r="L42" s="48">
        <v>34947</v>
      </c>
      <c r="M42" s="48">
        <v>0</v>
      </c>
      <c r="N42" s="48">
        <v>3009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215</v>
      </c>
      <c r="U42" s="48">
        <v>0</v>
      </c>
      <c r="V42" s="48">
        <v>0</v>
      </c>
      <c r="W42" s="48">
        <v>7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158</v>
      </c>
      <c r="AF42" s="75">
        <v>60445</v>
      </c>
      <c r="AM42" s="2"/>
      <c r="AN42" s="2"/>
    </row>
    <row r="43" spans="1:40" ht="25.5">
      <c r="A43" s="41" t="s">
        <v>128</v>
      </c>
      <c r="B43" s="43" t="s">
        <v>167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/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75">
        <v>0</v>
      </c>
      <c r="AM43" s="2"/>
      <c r="AN43" s="2"/>
    </row>
    <row r="44" spans="1:40" ht="25.5">
      <c r="A44" s="41" t="s">
        <v>128</v>
      </c>
      <c r="B44" s="43" t="s">
        <v>168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/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75">
        <v>0</v>
      </c>
      <c r="AM44" s="2"/>
      <c r="AN44" s="2"/>
    </row>
    <row r="45" spans="1:40" ht="16.5" customHeight="1">
      <c r="A45" s="41" t="s">
        <v>140</v>
      </c>
      <c r="B45" s="43" t="s">
        <v>175</v>
      </c>
      <c r="C45" s="48">
        <v>25100</v>
      </c>
      <c r="D45" s="48">
        <v>9805</v>
      </c>
      <c r="E45" s="48">
        <v>9270</v>
      </c>
      <c r="F45" s="48">
        <v>11273</v>
      </c>
      <c r="G45" s="48">
        <v>2829</v>
      </c>
      <c r="H45" s="48">
        <v>1747</v>
      </c>
      <c r="I45" s="48">
        <v>2422</v>
      </c>
      <c r="J45" s="48">
        <v>14059</v>
      </c>
      <c r="K45" s="48">
        <v>8719</v>
      </c>
      <c r="L45" s="48">
        <v>16071</v>
      </c>
      <c r="M45" s="48">
        <v>2608</v>
      </c>
      <c r="N45" s="48">
        <v>1743</v>
      </c>
      <c r="O45" s="48">
        <v>3297</v>
      </c>
      <c r="P45" s="48">
        <v>61.715309999999995</v>
      </c>
      <c r="Q45" s="48">
        <v>11.12495</v>
      </c>
      <c r="R45" s="48">
        <v>0</v>
      </c>
      <c r="S45" s="48">
        <v>67</v>
      </c>
      <c r="T45" s="48">
        <v>1628</v>
      </c>
      <c r="U45" s="48">
        <v>47</v>
      </c>
      <c r="V45" s="48">
        <v>94</v>
      </c>
      <c r="W45" s="48">
        <v>673</v>
      </c>
      <c r="X45" s="48">
        <v>264</v>
      </c>
      <c r="Y45" s="48">
        <v>25.462</v>
      </c>
      <c r="Z45" s="48">
        <v>622</v>
      </c>
      <c r="AA45" s="48">
        <v>511</v>
      </c>
      <c r="AB45" s="48">
        <v>400</v>
      </c>
      <c r="AC45" s="48">
        <v>1143</v>
      </c>
      <c r="AD45" s="48">
        <v>0</v>
      </c>
      <c r="AE45" s="48">
        <v>677</v>
      </c>
      <c r="AF45" s="75">
        <v>115167.30226</v>
      </c>
    </row>
    <row r="46" spans="1:40" ht="25.5">
      <c r="A46" s="41" t="s">
        <v>128</v>
      </c>
      <c r="B46" s="43" t="s">
        <v>167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220</v>
      </c>
      <c r="I46" s="48">
        <v>0</v>
      </c>
      <c r="J46" s="48">
        <v>0</v>
      </c>
      <c r="K46" s="48">
        <v>0</v>
      </c>
      <c r="L46" s="48">
        <v>700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480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75">
        <v>1400</v>
      </c>
    </row>
    <row r="47" spans="1:40" ht="25.5">
      <c r="A47" s="41" t="s">
        <v>128</v>
      </c>
      <c r="B47" s="43" t="s">
        <v>168</v>
      </c>
      <c r="C47" s="48">
        <v>0</v>
      </c>
      <c r="D47" s="48">
        <v>0</v>
      </c>
      <c r="E47" s="48">
        <v>0</v>
      </c>
      <c r="F47" s="48">
        <v>0</v>
      </c>
      <c r="G47" s="48">
        <v>0</v>
      </c>
      <c r="H47" s="48"/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75">
        <v>0</v>
      </c>
    </row>
    <row r="48" spans="1:40" ht="16.5" customHeight="1">
      <c r="A48" s="41"/>
      <c r="B48" s="21" t="s">
        <v>176</v>
      </c>
      <c r="C48" s="48">
        <v>29177</v>
      </c>
      <c r="D48" s="48">
        <v>11582</v>
      </c>
      <c r="E48" s="48">
        <v>17417</v>
      </c>
      <c r="F48" s="48">
        <v>11920</v>
      </c>
      <c r="G48" s="48">
        <v>2829</v>
      </c>
      <c r="H48" s="48">
        <v>2727</v>
      </c>
      <c r="I48" s="48">
        <v>8903</v>
      </c>
      <c r="J48" s="48">
        <v>14059</v>
      </c>
      <c r="K48" s="48">
        <v>8719</v>
      </c>
      <c r="L48" s="48">
        <v>51018</v>
      </c>
      <c r="M48" s="48">
        <v>2608</v>
      </c>
      <c r="N48" s="48">
        <v>4752</v>
      </c>
      <c r="O48" s="48">
        <v>3297</v>
      </c>
      <c r="P48" s="48">
        <v>61.715309999999995</v>
      </c>
      <c r="Q48" s="48">
        <v>11.12495</v>
      </c>
      <c r="R48" s="48">
        <v>0</v>
      </c>
      <c r="S48" s="48">
        <v>67</v>
      </c>
      <c r="T48" s="48">
        <v>1843</v>
      </c>
      <c r="U48" s="48">
        <v>47</v>
      </c>
      <c r="V48" s="48">
        <v>94</v>
      </c>
      <c r="W48" s="48">
        <v>680</v>
      </c>
      <c r="X48" s="48">
        <v>264</v>
      </c>
      <c r="Y48" s="48">
        <v>25.462</v>
      </c>
      <c r="Z48" s="48">
        <v>622</v>
      </c>
      <c r="AA48" s="48">
        <v>511</v>
      </c>
      <c r="AB48" s="48">
        <v>400</v>
      </c>
      <c r="AC48" s="48">
        <v>1143</v>
      </c>
      <c r="AD48" s="48">
        <v>0</v>
      </c>
      <c r="AE48" s="48">
        <v>835</v>
      </c>
      <c r="AF48" s="75">
        <v>175612.30226</v>
      </c>
    </row>
    <row r="49" spans="1:32" ht="16.5" customHeight="1">
      <c r="A49" s="41"/>
      <c r="B49" s="21" t="s">
        <v>177</v>
      </c>
      <c r="C49" s="48">
        <v>75923</v>
      </c>
      <c r="D49" s="48">
        <v>51815</v>
      </c>
      <c r="E49" s="48">
        <v>58623</v>
      </c>
      <c r="F49" s="48">
        <v>48347</v>
      </c>
      <c r="G49" s="48">
        <v>3796</v>
      </c>
      <c r="H49" s="48">
        <v>12742.89</v>
      </c>
      <c r="I49" s="48">
        <v>37302</v>
      </c>
      <c r="J49" s="48">
        <v>44479</v>
      </c>
      <c r="K49" s="48">
        <v>29818</v>
      </c>
      <c r="L49" s="48">
        <v>125983</v>
      </c>
      <c r="M49" s="48">
        <v>51373</v>
      </c>
      <c r="N49" s="48">
        <v>47487</v>
      </c>
      <c r="O49" s="48">
        <v>8295</v>
      </c>
      <c r="P49" s="48">
        <v>2046.1480300000003</v>
      </c>
      <c r="Q49" s="48">
        <v>1574.81753</v>
      </c>
      <c r="R49" s="48">
        <v>1925</v>
      </c>
      <c r="S49" s="48">
        <v>3347</v>
      </c>
      <c r="T49" s="48">
        <v>17473</v>
      </c>
      <c r="U49" s="48">
        <v>160</v>
      </c>
      <c r="V49" s="48">
        <v>3058</v>
      </c>
      <c r="W49" s="48">
        <v>2111</v>
      </c>
      <c r="X49" s="48">
        <v>361</v>
      </c>
      <c r="Y49" s="48">
        <v>918.86</v>
      </c>
      <c r="Z49" s="48">
        <v>713</v>
      </c>
      <c r="AA49" s="48">
        <v>3463</v>
      </c>
      <c r="AB49" s="48">
        <v>893</v>
      </c>
      <c r="AC49" s="48">
        <v>1747</v>
      </c>
      <c r="AD49" s="48">
        <v>0</v>
      </c>
      <c r="AE49" s="48">
        <v>4904</v>
      </c>
      <c r="AF49" s="75">
        <v>640678.71556000004</v>
      </c>
    </row>
    <row r="50" spans="1:32" ht="17.25" customHeight="1">
      <c r="A50" s="41" t="s">
        <v>178</v>
      </c>
      <c r="B50" s="21" t="s">
        <v>179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/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75">
        <v>0</v>
      </c>
    </row>
    <row r="51" spans="1:32" ht="16.5" customHeight="1">
      <c r="A51" s="41" t="s">
        <v>134</v>
      </c>
      <c r="B51" s="43" t="s">
        <v>180</v>
      </c>
      <c r="C51" s="48">
        <v>10144</v>
      </c>
      <c r="D51" s="48">
        <v>3595</v>
      </c>
      <c r="E51" s="48">
        <v>16056</v>
      </c>
      <c r="F51" s="48">
        <v>643</v>
      </c>
      <c r="G51" s="48">
        <v>745</v>
      </c>
      <c r="H51" s="48">
        <v>806</v>
      </c>
      <c r="I51" s="48">
        <v>9709</v>
      </c>
      <c r="J51" s="48">
        <v>416</v>
      </c>
      <c r="K51" s="48">
        <v>40</v>
      </c>
      <c r="L51" s="48">
        <v>385</v>
      </c>
      <c r="M51" s="48">
        <v>6356</v>
      </c>
      <c r="N51" s="48">
        <v>13306</v>
      </c>
      <c r="O51" s="48">
        <v>123</v>
      </c>
      <c r="P51" s="48">
        <v>109.58024999999998</v>
      </c>
      <c r="Q51" s="48">
        <v>19.95776</v>
      </c>
      <c r="R51" s="48">
        <v>13</v>
      </c>
      <c r="S51" s="48">
        <v>43</v>
      </c>
      <c r="T51" s="48">
        <v>1835</v>
      </c>
      <c r="U51" s="48">
        <v>22</v>
      </c>
      <c r="V51" s="48">
        <v>75</v>
      </c>
      <c r="W51" s="48">
        <v>1026</v>
      </c>
      <c r="X51" s="48">
        <v>0</v>
      </c>
      <c r="Y51" s="48">
        <v>1.802</v>
      </c>
      <c r="Z51" s="48">
        <v>0</v>
      </c>
      <c r="AA51" s="48">
        <v>511</v>
      </c>
      <c r="AB51" s="48">
        <v>0</v>
      </c>
      <c r="AC51" s="48">
        <v>1</v>
      </c>
      <c r="AD51" s="48">
        <v>28</v>
      </c>
      <c r="AE51" s="48">
        <v>192</v>
      </c>
      <c r="AF51" s="75">
        <v>66201.34001</v>
      </c>
    </row>
    <row r="52" spans="1:32" ht="16.5" customHeight="1">
      <c r="A52" s="41" t="s">
        <v>138</v>
      </c>
      <c r="B52" s="43" t="s">
        <v>181</v>
      </c>
      <c r="C52" s="48">
        <v>9440</v>
      </c>
      <c r="D52" s="48">
        <v>73</v>
      </c>
      <c r="E52" s="48">
        <v>561</v>
      </c>
      <c r="F52" s="48">
        <v>443</v>
      </c>
      <c r="G52" s="48">
        <v>94</v>
      </c>
      <c r="H52" s="48">
        <v>230</v>
      </c>
      <c r="I52" s="48">
        <v>1381</v>
      </c>
      <c r="J52" s="48">
        <v>46</v>
      </c>
      <c r="K52" s="48">
        <v>9</v>
      </c>
      <c r="L52" s="48">
        <v>11</v>
      </c>
      <c r="M52" s="48">
        <v>476</v>
      </c>
      <c r="N52" s="48">
        <v>886</v>
      </c>
      <c r="O52" s="48">
        <v>123</v>
      </c>
      <c r="P52" s="48">
        <v>19.077000000000002</v>
      </c>
      <c r="Q52" s="48">
        <v>19.95776</v>
      </c>
      <c r="R52" s="48">
        <v>9</v>
      </c>
      <c r="S52" s="48">
        <v>43</v>
      </c>
      <c r="T52" s="48">
        <v>31</v>
      </c>
      <c r="U52" s="48">
        <v>22</v>
      </c>
      <c r="V52" s="48">
        <v>8</v>
      </c>
      <c r="W52" s="48">
        <v>18</v>
      </c>
      <c r="X52" s="48">
        <v>0</v>
      </c>
      <c r="Y52" s="48">
        <v>1.268</v>
      </c>
      <c r="Z52" s="48">
        <v>0</v>
      </c>
      <c r="AA52" s="48">
        <v>0</v>
      </c>
      <c r="AB52" s="48">
        <v>0</v>
      </c>
      <c r="AC52" s="48">
        <v>1</v>
      </c>
      <c r="AD52" s="48">
        <v>28</v>
      </c>
      <c r="AE52" s="48">
        <v>91</v>
      </c>
      <c r="AF52" s="75">
        <v>14064.302759999999</v>
      </c>
    </row>
    <row r="53" spans="1:32" ht="16.5" customHeight="1">
      <c r="A53" s="41" t="s">
        <v>140</v>
      </c>
      <c r="B53" s="43" t="s">
        <v>131</v>
      </c>
      <c r="C53" s="48">
        <v>704</v>
      </c>
      <c r="D53" s="48">
        <v>3522</v>
      </c>
      <c r="E53" s="48">
        <v>15495</v>
      </c>
      <c r="F53" s="48">
        <v>200</v>
      </c>
      <c r="G53" s="48">
        <v>651</v>
      </c>
      <c r="H53" s="48">
        <v>576</v>
      </c>
      <c r="I53" s="48">
        <v>8328</v>
      </c>
      <c r="J53" s="48">
        <v>370</v>
      </c>
      <c r="K53" s="48">
        <v>31</v>
      </c>
      <c r="L53" s="48">
        <v>374</v>
      </c>
      <c r="M53" s="48">
        <v>5880</v>
      </c>
      <c r="N53" s="48">
        <v>12420</v>
      </c>
      <c r="O53" s="48">
        <v>0</v>
      </c>
      <c r="P53" s="48">
        <v>90.50324999999998</v>
      </c>
      <c r="Q53" s="48">
        <v>0</v>
      </c>
      <c r="R53" s="48">
        <v>4</v>
      </c>
      <c r="S53" s="48">
        <v>0</v>
      </c>
      <c r="T53" s="48">
        <v>1804</v>
      </c>
      <c r="U53" s="48">
        <v>0</v>
      </c>
      <c r="V53" s="48">
        <v>67</v>
      </c>
      <c r="W53" s="48">
        <v>1008</v>
      </c>
      <c r="X53" s="48">
        <v>0</v>
      </c>
      <c r="Y53" s="48">
        <v>0.53400000000000003</v>
      </c>
      <c r="Z53" s="48">
        <v>0</v>
      </c>
      <c r="AA53" s="48">
        <v>511</v>
      </c>
      <c r="AB53" s="48">
        <v>0</v>
      </c>
      <c r="AC53" s="48">
        <v>0</v>
      </c>
      <c r="AD53" s="48">
        <v>0</v>
      </c>
      <c r="AE53" s="48">
        <v>101</v>
      </c>
      <c r="AF53" s="75">
        <v>52137.037250000001</v>
      </c>
    </row>
    <row r="54" spans="1:32" ht="16.5" customHeight="1">
      <c r="A54" s="41" t="s">
        <v>136</v>
      </c>
      <c r="B54" s="43" t="s">
        <v>182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/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75">
        <v>0</v>
      </c>
    </row>
    <row r="55" spans="1:32" ht="16.5" customHeight="1">
      <c r="A55" s="41" t="s">
        <v>138</v>
      </c>
      <c r="B55" s="43" t="s">
        <v>183</v>
      </c>
      <c r="C55" s="48">
        <v>313</v>
      </c>
      <c r="D55" s="48">
        <v>7719</v>
      </c>
      <c r="E55" s="48">
        <v>2791</v>
      </c>
      <c r="F55" s="48">
        <v>3450</v>
      </c>
      <c r="G55" s="48">
        <v>3103</v>
      </c>
      <c r="H55" s="48">
        <v>3092</v>
      </c>
      <c r="I55" s="48">
        <v>8516</v>
      </c>
      <c r="J55" s="48">
        <v>5700</v>
      </c>
      <c r="K55" s="48">
        <v>6054</v>
      </c>
      <c r="L55" s="48">
        <v>2988</v>
      </c>
      <c r="M55" s="48">
        <v>2470</v>
      </c>
      <c r="N55" s="48">
        <v>17860</v>
      </c>
      <c r="O55" s="48">
        <v>154</v>
      </c>
      <c r="P55" s="48">
        <v>828.36835999999994</v>
      </c>
      <c r="Q55" s="48">
        <v>243.53945999999999</v>
      </c>
      <c r="R55" s="48">
        <v>493</v>
      </c>
      <c r="S55" s="48">
        <v>391</v>
      </c>
      <c r="T55" s="48">
        <v>33773</v>
      </c>
      <c r="U55" s="48">
        <v>110</v>
      </c>
      <c r="V55" s="48">
        <v>444</v>
      </c>
      <c r="W55" s="48">
        <v>4890</v>
      </c>
      <c r="X55" s="48">
        <v>351</v>
      </c>
      <c r="Y55" s="48">
        <v>396.25599999999997</v>
      </c>
      <c r="Z55" s="48">
        <v>318</v>
      </c>
      <c r="AA55" s="48">
        <v>69</v>
      </c>
      <c r="AB55" s="48">
        <v>37</v>
      </c>
      <c r="AC55" s="48">
        <v>575</v>
      </c>
      <c r="AD55" s="48">
        <v>15</v>
      </c>
      <c r="AE55" s="48">
        <v>369</v>
      </c>
      <c r="AF55" s="75">
        <v>107513.16381999999</v>
      </c>
    </row>
    <row r="56" spans="1:32" ht="16.5" customHeight="1">
      <c r="A56" s="41" t="s">
        <v>140</v>
      </c>
      <c r="B56" s="43" t="s">
        <v>184</v>
      </c>
      <c r="C56" s="48">
        <v>3940</v>
      </c>
      <c r="D56" s="48">
        <v>9</v>
      </c>
      <c r="E56" s="48">
        <v>24</v>
      </c>
      <c r="F56" s="48">
        <v>104</v>
      </c>
      <c r="G56" s="48">
        <v>2</v>
      </c>
      <c r="H56" s="48">
        <v>10</v>
      </c>
      <c r="I56" s="48">
        <v>40</v>
      </c>
      <c r="J56" s="48">
        <v>2068</v>
      </c>
      <c r="K56" s="48">
        <v>22</v>
      </c>
      <c r="L56" s="48">
        <v>1107</v>
      </c>
      <c r="M56" s="48">
        <v>481</v>
      </c>
      <c r="N56" s="48">
        <v>94</v>
      </c>
      <c r="O56" s="48">
        <v>21</v>
      </c>
      <c r="P56" s="48">
        <v>4.7416899999999993</v>
      </c>
      <c r="Q56" s="48">
        <v>0</v>
      </c>
      <c r="R56" s="48">
        <v>240</v>
      </c>
      <c r="S56" s="48">
        <v>12</v>
      </c>
      <c r="T56" s="48">
        <v>146</v>
      </c>
      <c r="U56" s="48">
        <v>0</v>
      </c>
      <c r="V56" s="48">
        <v>1</v>
      </c>
      <c r="W56" s="48">
        <v>0</v>
      </c>
      <c r="X56" s="48">
        <v>0</v>
      </c>
      <c r="Y56" s="48">
        <v>3.5999999999999997E-2</v>
      </c>
      <c r="Z56" s="48">
        <v>1</v>
      </c>
      <c r="AA56" s="48">
        <v>4</v>
      </c>
      <c r="AB56" s="48">
        <v>81</v>
      </c>
      <c r="AC56" s="48">
        <v>4</v>
      </c>
      <c r="AD56" s="48">
        <v>1</v>
      </c>
      <c r="AE56" s="48">
        <v>13</v>
      </c>
      <c r="AF56" s="75">
        <v>8429.777689999999</v>
      </c>
    </row>
    <row r="57" spans="1:32" ht="16.5" customHeight="1">
      <c r="A57" s="41" t="s">
        <v>142</v>
      </c>
      <c r="B57" s="43" t="s">
        <v>185</v>
      </c>
      <c r="C57" s="48">
        <v>0</v>
      </c>
      <c r="D57" s="48">
        <v>0</v>
      </c>
      <c r="E57" s="48">
        <v>0</v>
      </c>
      <c r="F57" s="48">
        <v>5</v>
      </c>
      <c r="G57" s="48">
        <v>0</v>
      </c>
      <c r="H57" s="48"/>
      <c r="I57" s="48">
        <v>0</v>
      </c>
      <c r="J57" s="48">
        <v>2010</v>
      </c>
      <c r="K57" s="48">
        <v>0</v>
      </c>
      <c r="L57" s="48">
        <v>0</v>
      </c>
      <c r="M57" s="48">
        <v>0</v>
      </c>
      <c r="N57" s="48">
        <v>0</v>
      </c>
      <c r="O57" s="48">
        <v>4</v>
      </c>
      <c r="P57" s="48">
        <v>0</v>
      </c>
      <c r="Q57" s="48">
        <v>0</v>
      </c>
      <c r="R57" s="48">
        <v>0</v>
      </c>
      <c r="S57" s="48">
        <v>0</v>
      </c>
      <c r="T57" s="48">
        <v>0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48">
        <v>0</v>
      </c>
      <c r="AC57" s="48">
        <v>0</v>
      </c>
      <c r="AD57" s="48">
        <v>0</v>
      </c>
      <c r="AE57" s="48">
        <v>0</v>
      </c>
      <c r="AF57" s="75">
        <v>2019</v>
      </c>
    </row>
    <row r="58" spans="1:32" ht="16.5" customHeight="1">
      <c r="A58" s="41"/>
      <c r="B58" s="21" t="s">
        <v>186</v>
      </c>
      <c r="C58" s="48">
        <v>4253</v>
      </c>
      <c r="D58" s="48">
        <v>7728</v>
      </c>
      <c r="E58" s="48">
        <v>2815</v>
      </c>
      <c r="F58" s="48">
        <v>3559</v>
      </c>
      <c r="G58" s="48">
        <v>3105</v>
      </c>
      <c r="H58" s="48">
        <v>3102</v>
      </c>
      <c r="I58" s="48">
        <v>8556</v>
      </c>
      <c r="J58" s="48">
        <v>9778</v>
      </c>
      <c r="K58" s="48">
        <v>6076</v>
      </c>
      <c r="L58" s="48">
        <v>4095</v>
      </c>
      <c r="M58" s="48">
        <v>2951</v>
      </c>
      <c r="N58" s="48">
        <v>17954</v>
      </c>
      <c r="O58" s="48">
        <v>179</v>
      </c>
      <c r="P58" s="48">
        <v>833.11004999999989</v>
      </c>
      <c r="Q58" s="48">
        <v>243.53945999999999</v>
      </c>
      <c r="R58" s="48">
        <v>733</v>
      </c>
      <c r="S58" s="48">
        <v>403</v>
      </c>
      <c r="T58" s="48">
        <v>33919</v>
      </c>
      <c r="U58" s="48">
        <v>110</v>
      </c>
      <c r="V58" s="48">
        <v>445</v>
      </c>
      <c r="W58" s="48">
        <v>4890</v>
      </c>
      <c r="X58" s="48">
        <v>351</v>
      </c>
      <c r="Y58" s="48">
        <v>396.29199999999997</v>
      </c>
      <c r="Z58" s="48">
        <v>319</v>
      </c>
      <c r="AA58" s="48">
        <v>73</v>
      </c>
      <c r="AB58" s="48">
        <v>118</v>
      </c>
      <c r="AC58" s="48">
        <v>579</v>
      </c>
      <c r="AD58" s="48">
        <v>16</v>
      </c>
      <c r="AE58" s="48">
        <v>382</v>
      </c>
      <c r="AF58" s="75">
        <v>117961.94151</v>
      </c>
    </row>
    <row r="59" spans="1:32" ht="16.5" customHeight="1">
      <c r="A59" s="41" t="s">
        <v>146</v>
      </c>
      <c r="B59" s="43" t="s">
        <v>131</v>
      </c>
      <c r="C59" s="48">
        <v>0</v>
      </c>
      <c r="D59" s="48">
        <v>0</v>
      </c>
      <c r="E59" s="48">
        <v>0</v>
      </c>
      <c r="F59" s="48">
        <v>70</v>
      </c>
      <c r="G59" s="48">
        <v>0</v>
      </c>
      <c r="H59" s="48">
        <v>86</v>
      </c>
      <c r="I59" s="48">
        <v>0</v>
      </c>
      <c r="J59" s="48">
        <v>118</v>
      </c>
      <c r="K59" s="48">
        <v>0</v>
      </c>
      <c r="L59" s="48">
        <v>444</v>
      </c>
      <c r="M59" s="48">
        <v>380</v>
      </c>
      <c r="N59" s="48">
        <v>0</v>
      </c>
      <c r="O59" s="48">
        <v>2</v>
      </c>
      <c r="P59" s="48">
        <v>76.749660000000006</v>
      </c>
      <c r="Q59" s="48">
        <v>0</v>
      </c>
      <c r="R59" s="48">
        <v>90</v>
      </c>
      <c r="S59" s="48">
        <v>0</v>
      </c>
      <c r="T59" s="48">
        <v>117</v>
      </c>
      <c r="U59" s="48">
        <v>112</v>
      </c>
      <c r="V59" s="48">
        <v>0</v>
      </c>
      <c r="W59" s="48">
        <v>0</v>
      </c>
      <c r="X59" s="48">
        <v>15</v>
      </c>
      <c r="Y59" s="48">
        <v>0</v>
      </c>
      <c r="Z59" s="48">
        <v>0</v>
      </c>
      <c r="AA59" s="48">
        <v>0</v>
      </c>
      <c r="AB59" s="48">
        <v>1293</v>
      </c>
      <c r="AC59" s="48">
        <v>0</v>
      </c>
      <c r="AD59" s="48">
        <v>0</v>
      </c>
      <c r="AE59" s="48">
        <v>0</v>
      </c>
      <c r="AF59" s="75">
        <v>2803.7496599999999</v>
      </c>
    </row>
    <row r="60" spans="1:32" ht="16.5" customHeight="1">
      <c r="A60" s="41"/>
      <c r="B60" s="21" t="s">
        <v>187</v>
      </c>
      <c r="C60" s="48">
        <v>14397</v>
      </c>
      <c r="D60" s="48">
        <v>11323</v>
      </c>
      <c r="E60" s="48">
        <v>18871</v>
      </c>
      <c r="F60" s="48">
        <v>4272</v>
      </c>
      <c r="G60" s="48">
        <v>3850</v>
      </c>
      <c r="H60" s="48">
        <v>3994</v>
      </c>
      <c r="I60" s="48">
        <v>18265</v>
      </c>
      <c r="J60" s="48">
        <v>10312</v>
      </c>
      <c r="K60" s="48">
        <v>6116</v>
      </c>
      <c r="L60" s="48">
        <v>4924</v>
      </c>
      <c r="M60" s="48">
        <v>9687</v>
      </c>
      <c r="N60" s="48">
        <v>31260</v>
      </c>
      <c r="O60" s="48">
        <v>304</v>
      </c>
      <c r="P60" s="48">
        <v>1019.4399599999999</v>
      </c>
      <c r="Q60" s="48">
        <v>263.49721999999997</v>
      </c>
      <c r="R60" s="48">
        <v>836</v>
      </c>
      <c r="S60" s="48">
        <v>446</v>
      </c>
      <c r="T60" s="48">
        <v>35871</v>
      </c>
      <c r="U60" s="48">
        <v>244</v>
      </c>
      <c r="V60" s="48">
        <v>520</v>
      </c>
      <c r="W60" s="48">
        <v>5916</v>
      </c>
      <c r="X60" s="48">
        <v>366</v>
      </c>
      <c r="Y60" s="48">
        <v>398.09399999999999</v>
      </c>
      <c r="Z60" s="48">
        <v>319</v>
      </c>
      <c r="AA60" s="48">
        <v>584</v>
      </c>
      <c r="AB60" s="48">
        <v>1411</v>
      </c>
      <c r="AC60" s="48">
        <v>580</v>
      </c>
      <c r="AD60" s="48">
        <v>44</v>
      </c>
      <c r="AE60" s="48">
        <v>574</v>
      </c>
      <c r="AF60" s="75">
        <v>186967.03117999999</v>
      </c>
    </row>
    <row r="61" spans="1:32" ht="25.5">
      <c r="A61" s="41" t="s">
        <v>188</v>
      </c>
      <c r="B61" s="21" t="s">
        <v>189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/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75">
        <v>0</v>
      </c>
    </row>
    <row r="62" spans="1:32" ht="16.5" customHeight="1">
      <c r="A62" s="41" t="s">
        <v>134</v>
      </c>
      <c r="B62" s="43" t="s">
        <v>190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199.48794000000001</v>
      </c>
      <c r="Q62" s="48">
        <v>0</v>
      </c>
      <c r="R62" s="48">
        <v>0</v>
      </c>
      <c r="S62" s="48">
        <v>0</v>
      </c>
      <c r="T62" s="48">
        <v>48</v>
      </c>
      <c r="U62" s="48">
        <v>0</v>
      </c>
      <c r="V62" s="48">
        <v>81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75">
        <v>328.48793999999998</v>
      </c>
    </row>
    <row r="63" spans="1:32" ht="16.5" customHeight="1">
      <c r="A63" s="41" t="s">
        <v>136</v>
      </c>
      <c r="B63" s="43" t="s">
        <v>191</v>
      </c>
      <c r="C63" s="48">
        <v>0</v>
      </c>
      <c r="D63" s="48">
        <v>0</v>
      </c>
      <c r="E63" s="48">
        <v>19610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4941</v>
      </c>
      <c r="M63" s="48">
        <v>0</v>
      </c>
      <c r="N63" s="48">
        <v>0</v>
      </c>
      <c r="O63" s="48">
        <v>0</v>
      </c>
      <c r="P63" s="48">
        <v>0</v>
      </c>
      <c r="Q63" s="48">
        <v>651.90499999999997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75">
        <v>25202.904999999999</v>
      </c>
    </row>
    <row r="64" spans="1:32" ht="16.5" customHeight="1">
      <c r="A64" s="41" t="s">
        <v>146</v>
      </c>
      <c r="B64" s="43" t="s">
        <v>192</v>
      </c>
      <c r="C64" s="48">
        <v>610</v>
      </c>
      <c r="D64" s="48">
        <v>227</v>
      </c>
      <c r="E64" s="48">
        <v>1037</v>
      </c>
      <c r="F64" s="48">
        <v>0</v>
      </c>
      <c r="G64" s="48">
        <v>20</v>
      </c>
      <c r="H64" s="48">
        <v>99</v>
      </c>
      <c r="I64" s="48">
        <v>1088</v>
      </c>
      <c r="J64" s="48">
        <v>0</v>
      </c>
      <c r="K64" s="48">
        <v>104</v>
      </c>
      <c r="L64" s="48">
        <v>504</v>
      </c>
      <c r="M64" s="48">
        <v>200</v>
      </c>
      <c r="N64" s="48">
        <v>110</v>
      </c>
      <c r="O64" s="48">
        <v>0</v>
      </c>
      <c r="P64" s="48">
        <v>37.710290000000001</v>
      </c>
      <c r="Q64" s="48">
        <v>74.51418000000001</v>
      </c>
      <c r="R64" s="48">
        <v>16</v>
      </c>
      <c r="S64" s="48">
        <v>0</v>
      </c>
      <c r="T64" s="48">
        <v>0</v>
      </c>
      <c r="U64" s="48">
        <v>0</v>
      </c>
      <c r="V64" s="48">
        <v>8</v>
      </c>
      <c r="W64" s="48">
        <v>91</v>
      </c>
      <c r="X64" s="48">
        <v>7</v>
      </c>
      <c r="Y64" s="48">
        <v>1.1020000000000001</v>
      </c>
      <c r="Z64" s="48">
        <v>17</v>
      </c>
      <c r="AA64" s="48">
        <v>0</v>
      </c>
      <c r="AB64" s="48">
        <v>0</v>
      </c>
      <c r="AC64" s="48">
        <v>0</v>
      </c>
      <c r="AD64" s="48">
        <v>1</v>
      </c>
      <c r="AE64" s="48">
        <v>224</v>
      </c>
      <c r="AF64" s="75">
        <v>4476.32647</v>
      </c>
    </row>
    <row r="65" spans="1:40" ht="16.5" customHeight="1">
      <c r="A65" s="41"/>
      <c r="B65" s="21" t="s">
        <v>193</v>
      </c>
      <c r="C65" s="48">
        <v>610</v>
      </c>
      <c r="D65" s="48">
        <v>227</v>
      </c>
      <c r="E65" s="48">
        <v>20647</v>
      </c>
      <c r="F65" s="48">
        <v>0</v>
      </c>
      <c r="G65" s="48">
        <v>20</v>
      </c>
      <c r="H65" s="48">
        <v>99</v>
      </c>
      <c r="I65" s="48">
        <v>1088</v>
      </c>
      <c r="J65" s="48">
        <v>0</v>
      </c>
      <c r="K65" s="48">
        <v>104</v>
      </c>
      <c r="L65" s="48">
        <v>5445</v>
      </c>
      <c r="M65" s="48">
        <v>200</v>
      </c>
      <c r="N65" s="48">
        <v>110</v>
      </c>
      <c r="O65" s="48">
        <v>0</v>
      </c>
      <c r="P65" s="48">
        <v>237.19823000000002</v>
      </c>
      <c r="Q65" s="48">
        <v>726.41917999999998</v>
      </c>
      <c r="R65" s="48">
        <v>16</v>
      </c>
      <c r="S65" s="48">
        <v>0</v>
      </c>
      <c r="T65" s="48">
        <v>48</v>
      </c>
      <c r="U65" s="48">
        <v>0</v>
      </c>
      <c r="V65" s="48">
        <v>89</v>
      </c>
      <c r="W65" s="48">
        <v>91</v>
      </c>
      <c r="X65" s="48">
        <v>7</v>
      </c>
      <c r="Y65" s="48">
        <v>1.1020000000000001</v>
      </c>
      <c r="Z65" s="48">
        <v>17</v>
      </c>
      <c r="AA65" s="48">
        <v>0</v>
      </c>
      <c r="AB65" s="48">
        <v>0</v>
      </c>
      <c r="AC65" s="48">
        <v>0</v>
      </c>
      <c r="AD65" s="48">
        <v>1</v>
      </c>
      <c r="AE65" s="48">
        <v>224</v>
      </c>
      <c r="AF65" s="75">
        <v>30007.719410000002</v>
      </c>
    </row>
    <row r="66" spans="1:40" ht="17.25" customHeight="1">
      <c r="A66" s="41"/>
      <c r="B66" s="21" t="s">
        <v>194</v>
      </c>
      <c r="C66" s="48">
        <v>303387</v>
      </c>
      <c r="D66" s="48">
        <v>225224</v>
      </c>
      <c r="E66" s="48">
        <v>247190</v>
      </c>
      <c r="F66" s="48">
        <v>122451</v>
      </c>
      <c r="G66" s="48">
        <v>35918</v>
      </c>
      <c r="H66" s="48">
        <v>96167.89</v>
      </c>
      <c r="I66" s="48">
        <v>311521</v>
      </c>
      <c r="J66" s="48">
        <v>104559</v>
      </c>
      <c r="K66" s="48">
        <v>82062</v>
      </c>
      <c r="L66" s="48">
        <v>213894</v>
      </c>
      <c r="M66" s="48">
        <v>102560</v>
      </c>
      <c r="N66" s="48">
        <v>264816</v>
      </c>
      <c r="O66" s="48">
        <v>10468</v>
      </c>
      <c r="P66" s="48">
        <v>20456.626050000003</v>
      </c>
      <c r="Q66" s="48">
        <v>10998.194350000002</v>
      </c>
      <c r="R66" s="48">
        <v>7788</v>
      </c>
      <c r="S66" s="48">
        <v>11923</v>
      </c>
      <c r="T66" s="48">
        <v>69294</v>
      </c>
      <c r="U66" s="48">
        <v>6970</v>
      </c>
      <c r="V66" s="48">
        <v>15628</v>
      </c>
      <c r="W66" s="48">
        <v>14554</v>
      </c>
      <c r="X66" s="48">
        <v>8861</v>
      </c>
      <c r="Y66" s="48">
        <v>6475.3450000000003</v>
      </c>
      <c r="Z66" s="48">
        <v>5687</v>
      </c>
      <c r="AA66" s="48">
        <v>7850</v>
      </c>
      <c r="AB66" s="48">
        <v>6565</v>
      </c>
      <c r="AC66" s="48">
        <v>6524</v>
      </c>
      <c r="AD66" s="48">
        <v>15092</v>
      </c>
      <c r="AE66" s="48">
        <v>19269</v>
      </c>
      <c r="AF66" s="75">
        <v>2354153.0554000004</v>
      </c>
      <c r="AH66" s="34"/>
      <c r="AI66" s="34"/>
    </row>
    <row r="67" spans="1:40" ht="17.25" customHeight="1">
      <c r="A67" s="41" t="s">
        <v>195</v>
      </c>
      <c r="B67" s="21" t="s">
        <v>196</v>
      </c>
      <c r="C67" s="48">
        <v>11649</v>
      </c>
      <c r="D67" s="48">
        <v>0</v>
      </c>
      <c r="E67" s="48">
        <v>0</v>
      </c>
      <c r="F67" s="48">
        <v>1173</v>
      </c>
      <c r="G67" s="48">
        <v>0</v>
      </c>
      <c r="H67" s="48">
        <v>0</v>
      </c>
      <c r="I67" s="48">
        <v>15930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170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75">
        <v>28922</v>
      </c>
    </row>
    <row r="68" spans="1:40" s="17" customFormat="1" ht="23.25" customHeight="1">
      <c r="A68" s="152" t="s">
        <v>197</v>
      </c>
      <c r="B68" s="152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4"/>
      <c r="AG68" s="56"/>
      <c r="AH68" s="56"/>
      <c r="AI68" s="56"/>
      <c r="AJ68" s="56"/>
      <c r="AK68" s="56"/>
      <c r="AL68" s="56"/>
      <c r="AM68" s="56"/>
      <c r="AN68" s="56"/>
    </row>
    <row r="69" spans="1:40" ht="18" customHeight="1">
      <c r="A69" s="148" t="s">
        <v>126</v>
      </c>
      <c r="B69" s="149" t="s">
        <v>198</v>
      </c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150"/>
    </row>
    <row r="70" spans="1:40" ht="27" customHeight="1">
      <c r="A70" s="41" t="s">
        <v>134</v>
      </c>
      <c r="B70" s="47" t="s">
        <v>199</v>
      </c>
      <c r="C70" s="48">
        <v>33019</v>
      </c>
      <c r="D70" s="48">
        <v>36217</v>
      </c>
      <c r="E70" s="48">
        <v>31475</v>
      </c>
      <c r="F70" s="48">
        <v>32580</v>
      </c>
      <c r="G70" s="48">
        <v>10000</v>
      </c>
      <c r="H70" s="48">
        <v>10440</v>
      </c>
      <c r="I70" s="48">
        <v>66587</v>
      </c>
      <c r="J70" s="48">
        <v>16470</v>
      </c>
      <c r="K70" s="48">
        <v>17458</v>
      </c>
      <c r="L70" s="48">
        <v>43300</v>
      </c>
      <c r="M70" s="48">
        <v>8785</v>
      </c>
      <c r="N70" s="48">
        <v>47307</v>
      </c>
      <c r="O70" s="48">
        <v>11312</v>
      </c>
      <c r="P70" s="48">
        <v>7000.0000099999997</v>
      </c>
      <c r="Q70" s="48">
        <v>5000</v>
      </c>
      <c r="R70" s="48">
        <v>5000</v>
      </c>
      <c r="S70" s="48">
        <v>5860</v>
      </c>
      <c r="T70" s="48">
        <v>19000</v>
      </c>
      <c r="U70" s="48">
        <v>4600</v>
      </c>
      <c r="V70" s="48">
        <v>4600</v>
      </c>
      <c r="W70" s="48">
        <v>7400</v>
      </c>
      <c r="X70" s="48">
        <v>7000</v>
      </c>
      <c r="Y70" s="48">
        <v>4600</v>
      </c>
      <c r="Z70" s="48">
        <v>7153</v>
      </c>
      <c r="AA70" s="48">
        <v>7015</v>
      </c>
      <c r="AB70" s="48">
        <v>4600</v>
      </c>
      <c r="AC70" s="48">
        <v>4600</v>
      </c>
      <c r="AD70" s="48">
        <v>5000</v>
      </c>
      <c r="AE70" s="48">
        <v>10500</v>
      </c>
      <c r="AF70" s="75">
        <v>473878.00001000002</v>
      </c>
    </row>
    <row r="71" spans="1:40" ht="16.5" customHeight="1">
      <c r="A71" s="23" t="s">
        <v>128</v>
      </c>
      <c r="B71" s="43" t="s">
        <v>200</v>
      </c>
      <c r="C71" s="48">
        <v>0</v>
      </c>
      <c r="D71" s="48">
        <v>0</v>
      </c>
      <c r="E71" s="48">
        <v>0</v>
      </c>
      <c r="F71" s="48">
        <v>-12000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0</v>
      </c>
      <c r="AF71" s="75">
        <v>-12000</v>
      </c>
    </row>
    <row r="72" spans="1:40" ht="16.5" customHeight="1">
      <c r="A72" s="23" t="s">
        <v>128</v>
      </c>
      <c r="B72" s="43" t="s">
        <v>201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-542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0</v>
      </c>
      <c r="AF72" s="75">
        <v>-542</v>
      </c>
    </row>
    <row r="73" spans="1:40" ht="16.5" customHeight="1">
      <c r="A73" s="41" t="s">
        <v>136</v>
      </c>
      <c r="B73" s="43" t="s">
        <v>202</v>
      </c>
      <c r="C73" s="48">
        <v>0</v>
      </c>
      <c r="D73" s="48">
        <v>0</v>
      </c>
      <c r="E73" s="48">
        <v>14934</v>
      </c>
      <c r="F73" s="48">
        <v>0</v>
      </c>
      <c r="G73" s="48">
        <v>0</v>
      </c>
      <c r="H73" s="48">
        <v>0</v>
      </c>
      <c r="I73" s="48">
        <v>0</v>
      </c>
      <c r="J73" s="48">
        <v>9555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790.66737000000001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75">
        <v>25279.667369999999</v>
      </c>
    </row>
    <row r="74" spans="1:40" ht="16.5" customHeight="1">
      <c r="A74" s="41" t="s">
        <v>146</v>
      </c>
      <c r="B74" s="43" t="s">
        <v>203</v>
      </c>
      <c r="C74" s="48">
        <v>-17624</v>
      </c>
      <c r="D74" s="48">
        <v>5176</v>
      </c>
      <c r="E74" s="48">
        <v>20136</v>
      </c>
      <c r="F74" s="48">
        <v>0</v>
      </c>
      <c r="G74" s="48">
        <v>0</v>
      </c>
      <c r="H74" s="48">
        <v>1908</v>
      </c>
      <c r="I74" s="48">
        <v>11322</v>
      </c>
      <c r="J74" s="48">
        <v>0</v>
      </c>
      <c r="K74" s="48">
        <v>1603</v>
      </c>
      <c r="L74" s="48">
        <v>0</v>
      </c>
      <c r="M74" s="48">
        <v>5706</v>
      </c>
      <c r="N74" s="48">
        <v>7992</v>
      </c>
      <c r="O74" s="48">
        <v>0</v>
      </c>
      <c r="P74" s="48">
        <v>1301.8206299999999</v>
      </c>
      <c r="Q74" s="48">
        <v>82.662010000000009</v>
      </c>
      <c r="R74" s="48">
        <v>0</v>
      </c>
      <c r="S74" s="48">
        <v>0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17.760999999999999</v>
      </c>
      <c r="Z74" s="48">
        <v>0</v>
      </c>
      <c r="AA74" s="48">
        <v>113</v>
      </c>
      <c r="AB74" s="48">
        <v>0</v>
      </c>
      <c r="AC74" s="48">
        <v>0</v>
      </c>
      <c r="AD74" s="48">
        <v>0</v>
      </c>
      <c r="AE74" s="48">
        <v>38</v>
      </c>
      <c r="AF74" s="75">
        <v>37772.243640000001</v>
      </c>
    </row>
    <row r="75" spans="1:40" ht="16.5" customHeight="1">
      <c r="A75" s="41" t="s">
        <v>158</v>
      </c>
      <c r="B75" s="43" t="s">
        <v>204</v>
      </c>
      <c r="C75" s="48">
        <v>46547</v>
      </c>
      <c r="D75" s="48">
        <v>6756</v>
      </c>
      <c r="E75" s="48">
        <v>0</v>
      </c>
      <c r="F75" s="48">
        <v>9378</v>
      </c>
      <c r="G75" s="48">
        <v>5507</v>
      </c>
      <c r="H75" s="48">
        <v>13681</v>
      </c>
      <c r="I75" s="48">
        <v>5159</v>
      </c>
      <c r="J75" s="48">
        <v>1309</v>
      </c>
      <c r="K75" s="48">
        <v>2027</v>
      </c>
      <c r="L75" s="48">
        <v>1170</v>
      </c>
      <c r="M75" s="48">
        <v>2151</v>
      </c>
      <c r="N75" s="48">
        <v>5682</v>
      </c>
      <c r="O75" s="48">
        <v>43</v>
      </c>
      <c r="P75" s="48">
        <v>0</v>
      </c>
      <c r="Q75" s="48">
        <v>852.26619999999991</v>
      </c>
      <c r="R75" s="48">
        <v>398</v>
      </c>
      <c r="S75" s="48">
        <v>527</v>
      </c>
      <c r="T75" s="48">
        <v>2165</v>
      </c>
      <c r="U75" s="48">
        <v>1361</v>
      </c>
      <c r="V75" s="48">
        <v>5022</v>
      </c>
      <c r="W75" s="48">
        <v>88</v>
      </c>
      <c r="X75" s="48">
        <v>1082</v>
      </c>
      <c r="Y75" s="48">
        <v>495.745</v>
      </c>
      <c r="Z75" s="48">
        <v>0</v>
      </c>
      <c r="AA75" s="48">
        <v>418</v>
      </c>
      <c r="AB75" s="48">
        <v>17</v>
      </c>
      <c r="AC75" s="48">
        <v>718</v>
      </c>
      <c r="AD75" s="48">
        <v>85</v>
      </c>
      <c r="AE75" s="48">
        <v>41</v>
      </c>
      <c r="AF75" s="75">
        <v>112680.01119999999</v>
      </c>
    </row>
    <row r="76" spans="1:40" ht="16.5" customHeight="1">
      <c r="A76" s="41" t="s">
        <v>205</v>
      </c>
      <c r="B76" s="43" t="s">
        <v>206</v>
      </c>
      <c r="C76" s="48">
        <v>0</v>
      </c>
      <c r="D76" s="48">
        <v>8113</v>
      </c>
      <c r="E76" s="48">
        <v>2551</v>
      </c>
      <c r="F76" s="48">
        <v>2578</v>
      </c>
      <c r="G76" s="48">
        <v>0</v>
      </c>
      <c r="H76" s="48">
        <v>1076</v>
      </c>
      <c r="I76" s="48">
        <v>0</v>
      </c>
      <c r="J76" s="48">
        <v>0</v>
      </c>
      <c r="K76" s="48">
        <v>4637</v>
      </c>
      <c r="L76" s="48">
        <v>24168</v>
      </c>
      <c r="M76" s="48">
        <v>0</v>
      </c>
      <c r="N76" s="48">
        <v>0</v>
      </c>
      <c r="O76" s="48">
        <v>-3146</v>
      </c>
      <c r="P76" s="48">
        <v>0</v>
      </c>
      <c r="Q76" s="48">
        <v>0.15018999999999999</v>
      </c>
      <c r="R76" s="48">
        <v>0</v>
      </c>
      <c r="S76" s="48">
        <v>0</v>
      </c>
      <c r="T76" s="48">
        <v>1176</v>
      </c>
      <c r="U76" s="48">
        <v>0</v>
      </c>
      <c r="V76" s="48">
        <v>0</v>
      </c>
      <c r="W76" s="48">
        <v>6</v>
      </c>
      <c r="X76" s="48">
        <v>430</v>
      </c>
      <c r="Y76" s="48">
        <v>0</v>
      </c>
      <c r="Z76" s="48">
        <v>0</v>
      </c>
      <c r="AA76" s="48">
        <v>0</v>
      </c>
      <c r="AB76" s="48">
        <v>0</v>
      </c>
      <c r="AC76" s="48">
        <v>68</v>
      </c>
      <c r="AD76" s="48">
        <v>0</v>
      </c>
      <c r="AE76" s="48">
        <v>0</v>
      </c>
      <c r="AF76" s="75">
        <v>41657.15019</v>
      </c>
    </row>
    <row r="77" spans="1:40" ht="16.5" customHeight="1">
      <c r="A77" s="41" t="s">
        <v>207</v>
      </c>
      <c r="B77" s="43" t="s">
        <v>208</v>
      </c>
      <c r="C77" s="48">
        <v>-889</v>
      </c>
      <c r="D77" s="48">
        <v>0</v>
      </c>
      <c r="E77" s="48">
        <v>-26606</v>
      </c>
      <c r="F77" s="48">
        <v>0</v>
      </c>
      <c r="G77" s="48">
        <v>0</v>
      </c>
      <c r="H77" s="48">
        <v>0</v>
      </c>
      <c r="I77" s="48">
        <v>-6037</v>
      </c>
      <c r="J77" s="48">
        <v>-18846</v>
      </c>
      <c r="K77" s="48">
        <v>0</v>
      </c>
      <c r="L77" s="48">
        <v>0</v>
      </c>
      <c r="M77" s="48">
        <v>0</v>
      </c>
      <c r="N77" s="48">
        <v>-45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-1872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-588</v>
      </c>
      <c r="AA77" s="48">
        <v>-201</v>
      </c>
      <c r="AB77" s="48">
        <v>0</v>
      </c>
      <c r="AC77" s="48">
        <v>0</v>
      </c>
      <c r="AD77" s="48">
        <v>-157</v>
      </c>
      <c r="AE77" s="48">
        <v>0</v>
      </c>
      <c r="AF77" s="75">
        <v>-55241</v>
      </c>
    </row>
    <row r="78" spans="1:40" ht="16.5" customHeight="1">
      <c r="A78" s="41" t="s">
        <v>209</v>
      </c>
      <c r="B78" s="43" t="s">
        <v>210</v>
      </c>
      <c r="C78" s="48">
        <v>8464</v>
      </c>
      <c r="D78" s="48">
        <v>8185</v>
      </c>
      <c r="E78" s="48">
        <v>21764</v>
      </c>
      <c r="F78" s="48">
        <v>66</v>
      </c>
      <c r="G78" s="48">
        <v>2024</v>
      </c>
      <c r="H78" s="48">
        <v>-2581</v>
      </c>
      <c r="I78" s="48">
        <v>5770</v>
      </c>
      <c r="J78" s="48">
        <v>926</v>
      </c>
      <c r="K78" s="48">
        <v>17372</v>
      </c>
      <c r="L78" s="48">
        <v>436</v>
      </c>
      <c r="M78" s="48">
        <v>2399</v>
      </c>
      <c r="N78" s="48">
        <v>12048</v>
      </c>
      <c r="O78" s="48">
        <v>-478</v>
      </c>
      <c r="P78" s="48">
        <v>-357.95856999999552</v>
      </c>
      <c r="Q78" s="48">
        <v>1577.6715899999988</v>
      </c>
      <c r="R78" s="48">
        <v>289</v>
      </c>
      <c r="S78" s="48">
        <v>13</v>
      </c>
      <c r="T78" s="48">
        <v>1121</v>
      </c>
      <c r="U78" s="48">
        <v>407</v>
      </c>
      <c r="V78" s="48">
        <v>1557</v>
      </c>
      <c r="W78" s="48">
        <v>702</v>
      </c>
      <c r="X78" s="48">
        <v>1</v>
      </c>
      <c r="Y78" s="48">
        <v>52.018000000000001</v>
      </c>
      <c r="Z78" s="48">
        <v>-1420</v>
      </c>
      <c r="AA78" s="48">
        <v>-732</v>
      </c>
      <c r="AB78" s="48">
        <v>12</v>
      </c>
      <c r="AC78" s="48">
        <v>134</v>
      </c>
      <c r="AD78" s="48">
        <v>152</v>
      </c>
      <c r="AE78" s="48">
        <v>-2330</v>
      </c>
      <c r="AF78" s="75">
        <v>77572.731019999992</v>
      </c>
    </row>
    <row r="79" spans="1:40" s="17" customFormat="1" ht="16.5" customHeight="1">
      <c r="A79" s="23"/>
      <c r="B79" s="21" t="s">
        <v>211</v>
      </c>
      <c r="C79" s="48">
        <v>69517</v>
      </c>
      <c r="D79" s="48">
        <v>64447</v>
      </c>
      <c r="E79" s="48">
        <v>64254</v>
      </c>
      <c r="F79" s="48">
        <v>44602</v>
      </c>
      <c r="G79" s="48">
        <v>17531</v>
      </c>
      <c r="H79" s="48">
        <v>24524</v>
      </c>
      <c r="I79" s="48">
        <v>82801</v>
      </c>
      <c r="J79" s="48">
        <v>9414</v>
      </c>
      <c r="K79" s="48">
        <v>43097</v>
      </c>
      <c r="L79" s="48">
        <v>69074</v>
      </c>
      <c r="M79" s="48">
        <v>19041</v>
      </c>
      <c r="N79" s="48">
        <v>72984</v>
      </c>
      <c r="O79" s="48">
        <v>7731</v>
      </c>
      <c r="P79" s="48">
        <v>8734.5294400000039</v>
      </c>
      <c r="Q79" s="48">
        <v>7512.7499899999993</v>
      </c>
      <c r="R79" s="48">
        <v>5687</v>
      </c>
      <c r="S79" s="48">
        <v>6400</v>
      </c>
      <c r="T79" s="48">
        <v>21590</v>
      </c>
      <c r="U79" s="48">
        <v>6368</v>
      </c>
      <c r="V79" s="48">
        <v>11179</v>
      </c>
      <c r="W79" s="48">
        <v>8196</v>
      </c>
      <c r="X79" s="48">
        <v>8513</v>
      </c>
      <c r="Y79" s="48">
        <v>5165.5240000000003</v>
      </c>
      <c r="Z79" s="48">
        <v>5145</v>
      </c>
      <c r="AA79" s="48">
        <v>6613</v>
      </c>
      <c r="AB79" s="48">
        <v>4629</v>
      </c>
      <c r="AC79" s="48">
        <v>5520</v>
      </c>
      <c r="AD79" s="48">
        <v>5080</v>
      </c>
      <c r="AE79" s="48">
        <v>8249</v>
      </c>
      <c r="AF79" s="75">
        <v>713598.80342999997</v>
      </c>
      <c r="AG79" s="56"/>
      <c r="AH79" s="56"/>
      <c r="AI79" s="82"/>
      <c r="AJ79" s="56"/>
      <c r="AK79" s="56"/>
      <c r="AL79" s="56"/>
      <c r="AM79" s="56"/>
      <c r="AN79" s="56"/>
    </row>
    <row r="80" spans="1:40" s="17" customFormat="1" ht="17.25" customHeight="1">
      <c r="A80" s="41" t="s">
        <v>132</v>
      </c>
      <c r="B80" s="21" t="s">
        <v>212</v>
      </c>
      <c r="C80" s="48">
        <v>0</v>
      </c>
      <c r="D80" s="48">
        <v>0</v>
      </c>
      <c r="E80" s="48">
        <v>6264</v>
      </c>
      <c r="F80" s="48">
        <v>0</v>
      </c>
      <c r="G80" s="48">
        <v>0</v>
      </c>
      <c r="H80" s="48">
        <v>15201</v>
      </c>
      <c r="I80" s="48">
        <v>0</v>
      </c>
      <c r="J80" s="48">
        <v>19700</v>
      </c>
      <c r="K80" s="48">
        <v>0</v>
      </c>
      <c r="L80" s="48">
        <v>0</v>
      </c>
      <c r="M80" s="48">
        <v>0</v>
      </c>
      <c r="N80" s="48">
        <v>0</v>
      </c>
      <c r="O80" s="48">
        <v>600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400</v>
      </c>
      <c r="AC80" s="48">
        <v>0</v>
      </c>
      <c r="AD80" s="48">
        <v>9779</v>
      </c>
      <c r="AE80" s="48">
        <v>0</v>
      </c>
      <c r="AF80" s="75">
        <v>51944</v>
      </c>
      <c r="AG80" s="56"/>
      <c r="AH80" s="56"/>
      <c r="AI80" s="56"/>
      <c r="AJ80" s="56"/>
      <c r="AK80" s="56"/>
      <c r="AL80" s="56"/>
      <c r="AM80" s="56"/>
      <c r="AN80" s="56"/>
    </row>
    <row r="81" spans="1:40" s="17" customFormat="1" ht="17.25" customHeight="1">
      <c r="A81" s="41" t="s">
        <v>161</v>
      </c>
      <c r="B81" s="21" t="s">
        <v>213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/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8">
        <v>0</v>
      </c>
      <c r="AF81" s="75">
        <v>0</v>
      </c>
      <c r="AG81" s="56"/>
      <c r="AH81" s="56"/>
      <c r="AI81" s="56"/>
      <c r="AJ81" s="56"/>
      <c r="AK81" s="56"/>
      <c r="AL81" s="56"/>
      <c r="AM81" s="56"/>
      <c r="AN81" s="56"/>
    </row>
    <row r="82" spans="1:40" s="17" customFormat="1" ht="16.5" customHeight="1">
      <c r="A82" s="41" t="s">
        <v>138</v>
      </c>
      <c r="B82" s="43" t="s">
        <v>214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/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0</v>
      </c>
      <c r="AD82" s="48">
        <v>0</v>
      </c>
      <c r="AE82" s="48">
        <v>0</v>
      </c>
      <c r="AF82" s="75">
        <v>0</v>
      </c>
      <c r="AG82" s="56"/>
      <c r="AH82" s="56"/>
      <c r="AI82" s="56"/>
      <c r="AJ82" s="56"/>
      <c r="AK82" s="56"/>
      <c r="AL82" s="56"/>
      <c r="AM82" s="56"/>
      <c r="AN82" s="56"/>
    </row>
    <row r="83" spans="1:40" s="17" customFormat="1" ht="16.5" customHeight="1">
      <c r="A83" s="44" t="s">
        <v>215</v>
      </c>
      <c r="B83" s="43" t="s">
        <v>216</v>
      </c>
      <c r="C83" s="48">
        <v>68282</v>
      </c>
      <c r="D83" s="48">
        <v>70483</v>
      </c>
      <c r="E83" s="48">
        <v>83341</v>
      </c>
      <c r="F83" s="48">
        <v>42999</v>
      </c>
      <c r="G83" s="48">
        <v>1765</v>
      </c>
      <c r="H83" s="48">
        <v>19565</v>
      </c>
      <c r="I83" s="48">
        <v>58345</v>
      </c>
      <c r="J83" s="48">
        <v>33531</v>
      </c>
      <c r="K83" s="48">
        <v>16172</v>
      </c>
      <c r="L83" s="48">
        <v>82582</v>
      </c>
      <c r="M83" s="48">
        <v>27761</v>
      </c>
      <c r="N83" s="48">
        <v>60272</v>
      </c>
      <c r="O83" s="48">
        <v>1117</v>
      </c>
      <c r="P83" s="48">
        <v>4220.6147300000002</v>
      </c>
      <c r="Q83" s="48">
        <v>2175.8589999999999</v>
      </c>
      <c r="R83" s="48">
        <v>1716</v>
      </c>
      <c r="S83" s="48">
        <v>3345</v>
      </c>
      <c r="T83" s="48">
        <v>23313</v>
      </c>
      <c r="U83" s="48">
        <v>240</v>
      </c>
      <c r="V83" s="48">
        <v>2861</v>
      </c>
      <c r="W83" s="48">
        <v>4563</v>
      </c>
      <c r="X83" s="48">
        <v>92</v>
      </c>
      <c r="Y83" s="48">
        <v>755.21699999999998</v>
      </c>
      <c r="Z83" s="48">
        <v>34</v>
      </c>
      <c r="AA83" s="48">
        <v>805</v>
      </c>
      <c r="AB83" s="48">
        <v>726</v>
      </c>
      <c r="AC83" s="48">
        <v>681</v>
      </c>
      <c r="AD83" s="48">
        <v>1</v>
      </c>
      <c r="AE83" s="48">
        <v>5465</v>
      </c>
      <c r="AF83" s="75">
        <v>617208.69073000003</v>
      </c>
      <c r="AG83" s="56"/>
      <c r="AH83" s="56"/>
      <c r="AI83" s="56"/>
      <c r="AJ83" s="56"/>
      <c r="AK83" s="56"/>
      <c r="AL83" s="56"/>
      <c r="AM83" s="56"/>
      <c r="AN83" s="56"/>
    </row>
    <row r="84" spans="1:40" s="17" customFormat="1" ht="16.5" customHeight="1">
      <c r="A84" s="44" t="s">
        <v>217</v>
      </c>
      <c r="B84" s="43" t="s">
        <v>218</v>
      </c>
      <c r="C84" s="48">
        <v>-14635</v>
      </c>
      <c r="D84" s="48">
        <v>-10464</v>
      </c>
      <c r="E84" s="48">
        <v>-23528</v>
      </c>
      <c r="F84" s="48">
        <v>-29741</v>
      </c>
      <c r="G84" s="48">
        <v>-464</v>
      </c>
      <c r="H84" s="48">
        <v>-10601</v>
      </c>
      <c r="I84" s="48">
        <v>-688</v>
      </c>
      <c r="J84" s="48">
        <v>-18281</v>
      </c>
      <c r="K84" s="48">
        <v>-11409</v>
      </c>
      <c r="L84" s="48">
        <v>-22074</v>
      </c>
      <c r="M84" s="48">
        <v>-12478</v>
      </c>
      <c r="N84" s="48">
        <v>-3120</v>
      </c>
      <c r="O84" s="48">
        <v>-1117</v>
      </c>
      <c r="P84" s="48">
        <v>0</v>
      </c>
      <c r="Q84" s="48">
        <v>-272.69600000000003</v>
      </c>
      <c r="R84" s="48">
        <v>0</v>
      </c>
      <c r="S84" s="48">
        <v>-6</v>
      </c>
      <c r="T84" s="48">
        <v>-86</v>
      </c>
      <c r="U84" s="48">
        <v>0</v>
      </c>
      <c r="V84" s="48">
        <v>0</v>
      </c>
      <c r="W84" s="48">
        <v>-13</v>
      </c>
      <c r="X84" s="48">
        <v>0</v>
      </c>
      <c r="Y84" s="48">
        <v>0</v>
      </c>
      <c r="Z84" s="48">
        <v>0</v>
      </c>
      <c r="AA84" s="48">
        <v>-71</v>
      </c>
      <c r="AB84" s="48">
        <v>0</v>
      </c>
      <c r="AC84" s="48">
        <v>0</v>
      </c>
      <c r="AD84" s="48">
        <v>0</v>
      </c>
      <c r="AE84" s="48">
        <v>-92</v>
      </c>
      <c r="AF84" s="75">
        <v>-159140.696</v>
      </c>
      <c r="AG84" s="56"/>
      <c r="AH84" s="56"/>
      <c r="AI84" s="56"/>
      <c r="AJ84" s="56"/>
      <c r="AK84" s="56"/>
      <c r="AL84" s="56"/>
      <c r="AM84" s="56"/>
      <c r="AN84" s="56"/>
    </row>
    <row r="85" spans="1:40" s="17" customFormat="1" ht="25.5">
      <c r="A85" s="23"/>
      <c r="B85" s="45" t="s">
        <v>219</v>
      </c>
      <c r="C85" s="48">
        <v>53647</v>
      </c>
      <c r="D85" s="48">
        <v>60019</v>
      </c>
      <c r="E85" s="48">
        <v>59813</v>
      </c>
      <c r="F85" s="48">
        <v>13258</v>
      </c>
      <c r="G85" s="48">
        <v>1301</v>
      </c>
      <c r="H85" s="48">
        <v>8964</v>
      </c>
      <c r="I85" s="48">
        <v>57657</v>
      </c>
      <c r="J85" s="48">
        <v>15250</v>
      </c>
      <c r="K85" s="48">
        <v>4763</v>
      </c>
      <c r="L85" s="48">
        <v>60508</v>
      </c>
      <c r="M85" s="48">
        <v>15283</v>
      </c>
      <c r="N85" s="48">
        <v>57152</v>
      </c>
      <c r="O85" s="48">
        <v>0</v>
      </c>
      <c r="P85" s="48">
        <v>4220.6147300000002</v>
      </c>
      <c r="Q85" s="48">
        <v>1903.163</v>
      </c>
      <c r="R85" s="48">
        <v>1716</v>
      </c>
      <c r="S85" s="48">
        <v>3339</v>
      </c>
      <c r="T85" s="48">
        <v>23227</v>
      </c>
      <c r="U85" s="48">
        <v>240</v>
      </c>
      <c r="V85" s="48">
        <v>2861</v>
      </c>
      <c r="W85" s="48">
        <v>4550</v>
      </c>
      <c r="X85" s="48">
        <v>92</v>
      </c>
      <c r="Y85" s="48">
        <v>755.21699999999998</v>
      </c>
      <c r="Z85" s="48">
        <v>34</v>
      </c>
      <c r="AA85" s="48">
        <v>734</v>
      </c>
      <c r="AB85" s="48">
        <v>726</v>
      </c>
      <c r="AC85" s="48">
        <v>681</v>
      </c>
      <c r="AD85" s="48">
        <v>1</v>
      </c>
      <c r="AE85" s="48">
        <v>5373</v>
      </c>
      <c r="AF85" s="75">
        <v>458067.99472999998</v>
      </c>
      <c r="AG85" s="56"/>
      <c r="AH85" s="56"/>
      <c r="AI85" s="56"/>
      <c r="AJ85" s="56"/>
      <c r="AK85" s="56"/>
      <c r="AL85" s="56"/>
      <c r="AM85" s="56"/>
      <c r="AN85" s="56"/>
    </row>
    <row r="86" spans="1:40" s="17" customFormat="1" ht="15.75" customHeight="1">
      <c r="A86" s="41" t="s">
        <v>140</v>
      </c>
      <c r="B86" s="43" t="s">
        <v>220</v>
      </c>
      <c r="C86" s="48">
        <v>204</v>
      </c>
      <c r="D86" s="48">
        <v>2500</v>
      </c>
      <c r="E86" s="48">
        <v>0</v>
      </c>
      <c r="F86" s="48">
        <v>0</v>
      </c>
      <c r="G86" s="48">
        <v>0</v>
      </c>
      <c r="H86" s="48">
        <v>1516</v>
      </c>
      <c r="I86" s="48">
        <v>0</v>
      </c>
      <c r="J86" s="48">
        <v>3370</v>
      </c>
      <c r="K86" s="48">
        <v>204</v>
      </c>
      <c r="L86" s="48">
        <v>0</v>
      </c>
      <c r="M86" s="48">
        <v>377</v>
      </c>
      <c r="N86" s="48">
        <v>2265</v>
      </c>
      <c r="O86" s="48">
        <v>0</v>
      </c>
      <c r="P86" s="48">
        <v>497.61796999999996</v>
      </c>
      <c r="Q86" s="48">
        <v>0</v>
      </c>
      <c r="R86" s="48">
        <v>0</v>
      </c>
      <c r="S86" s="48">
        <v>0</v>
      </c>
      <c r="T86" s="48">
        <v>368</v>
      </c>
      <c r="U86" s="48">
        <v>33</v>
      </c>
      <c r="V86" s="48">
        <v>0</v>
      </c>
      <c r="W86" s="48">
        <v>0</v>
      </c>
      <c r="X86" s="48">
        <v>12</v>
      </c>
      <c r="Y86" s="48">
        <v>122.81699999999999</v>
      </c>
      <c r="Z86" s="48">
        <v>15</v>
      </c>
      <c r="AA86" s="48">
        <v>0</v>
      </c>
      <c r="AB86" s="48">
        <v>0</v>
      </c>
      <c r="AC86" s="48">
        <v>0</v>
      </c>
      <c r="AD86" s="48">
        <v>0</v>
      </c>
      <c r="AE86" s="48">
        <v>552</v>
      </c>
      <c r="AF86" s="75">
        <v>12036.434969999998</v>
      </c>
      <c r="AG86" s="56"/>
      <c r="AH86" s="56"/>
      <c r="AI86" s="56"/>
      <c r="AJ86" s="56"/>
      <c r="AK86" s="56"/>
      <c r="AL86" s="56"/>
      <c r="AM86" s="56"/>
      <c r="AN86" s="56"/>
    </row>
    <row r="87" spans="1:40" s="17" customFormat="1" ht="15.75" customHeight="1">
      <c r="A87" s="41">
        <v>3</v>
      </c>
      <c r="B87" s="43" t="s">
        <v>221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/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8">
        <v>0</v>
      </c>
      <c r="AF87" s="75">
        <v>0</v>
      </c>
      <c r="AG87" s="56"/>
      <c r="AH87" s="56"/>
      <c r="AI87" s="56"/>
      <c r="AJ87" s="56"/>
      <c r="AK87" s="56"/>
      <c r="AL87" s="56"/>
      <c r="AM87" s="56"/>
      <c r="AN87" s="56"/>
    </row>
    <row r="88" spans="1:40" s="17" customFormat="1" ht="15.75" customHeight="1">
      <c r="A88" s="44" t="s">
        <v>215</v>
      </c>
      <c r="B88" s="43" t="s">
        <v>216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/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48">
        <v>0</v>
      </c>
      <c r="AE88" s="48">
        <v>0</v>
      </c>
      <c r="AF88" s="75">
        <v>0</v>
      </c>
      <c r="AG88" s="56"/>
      <c r="AH88" s="56"/>
      <c r="AI88" s="56"/>
      <c r="AJ88" s="56"/>
      <c r="AK88" s="56"/>
      <c r="AL88" s="56"/>
      <c r="AM88" s="56"/>
      <c r="AN88" s="56"/>
    </row>
    <row r="89" spans="1:40" s="17" customFormat="1" ht="15.75" customHeight="1">
      <c r="A89" s="44" t="s">
        <v>217</v>
      </c>
      <c r="B89" s="43" t="s">
        <v>218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/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48">
        <v>0</v>
      </c>
      <c r="AE89" s="48">
        <v>0</v>
      </c>
      <c r="AF89" s="75">
        <v>0</v>
      </c>
      <c r="AG89" s="56"/>
      <c r="AH89" s="56"/>
      <c r="AI89" s="56"/>
      <c r="AJ89" s="56"/>
      <c r="AK89" s="56"/>
      <c r="AL89" s="56"/>
      <c r="AM89" s="56"/>
      <c r="AN89" s="56"/>
    </row>
    <row r="90" spans="1:40" s="17" customFormat="1" ht="25.5">
      <c r="A90" s="41"/>
      <c r="B90" s="45" t="s">
        <v>222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75">
        <v>0</v>
      </c>
      <c r="AG90" s="56"/>
      <c r="AH90" s="56"/>
      <c r="AI90" s="56"/>
      <c r="AJ90" s="56"/>
      <c r="AK90" s="56"/>
      <c r="AL90" s="56"/>
      <c r="AM90" s="56"/>
      <c r="AN90" s="56"/>
    </row>
    <row r="91" spans="1:40" s="17" customFormat="1" ht="16.5" customHeight="1">
      <c r="A91" s="41" t="s">
        <v>142</v>
      </c>
      <c r="B91" s="43" t="s">
        <v>223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/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0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0</v>
      </c>
      <c r="AD91" s="48">
        <v>0</v>
      </c>
      <c r="AE91" s="48">
        <v>0</v>
      </c>
      <c r="AF91" s="75">
        <v>0</v>
      </c>
      <c r="AG91" s="56"/>
      <c r="AH91" s="56"/>
      <c r="AI91" s="56"/>
      <c r="AJ91" s="56"/>
      <c r="AK91" s="56"/>
      <c r="AL91" s="56"/>
      <c r="AM91" s="56"/>
      <c r="AN91" s="56"/>
    </row>
    <row r="92" spans="1:40" s="17" customFormat="1" ht="16.5" customHeight="1">
      <c r="A92" s="44" t="s">
        <v>215</v>
      </c>
      <c r="B92" s="43" t="s">
        <v>216</v>
      </c>
      <c r="C92" s="48">
        <v>176618</v>
      </c>
      <c r="D92" s="48">
        <v>90900</v>
      </c>
      <c r="E92" s="48">
        <v>119478</v>
      </c>
      <c r="F92" s="48">
        <v>133691</v>
      </c>
      <c r="G92" s="48">
        <v>2246</v>
      </c>
      <c r="H92" s="48">
        <v>75159</v>
      </c>
      <c r="I92" s="48">
        <v>150497</v>
      </c>
      <c r="J92" s="48">
        <v>112153</v>
      </c>
      <c r="K92" s="48">
        <v>4909</v>
      </c>
      <c r="L92" s="48">
        <v>155673</v>
      </c>
      <c r="M92" s="48">
        <v>52386</v>
      </c>
      <c r="N92" s="48">
        <v>137059</v>
      </c>
      <c r="O92" s="48">
        <v>9982</v>
      </c>
      <c r="P92" s="48">
        <v>4782.9956300000013</v>
      </c>
      <c r="Q92" s="48">
        <v>605.26400000000001</v>
      </c>
      <c r="R92" s="48">
        <v>301</v>
      </c>
      <c r="S92" s="48">
        <v>1296</v>
      </c>
      <c r="T92" s="48">
        <v>22359</v>
      </c>
      <c r="U92" s="48">
        <v>199</v>
      </c>
      <c r="V92" s="48">
        <v>956</v>
      </c>
      <c r="W92" s="48">
        <v>383</v>
      </c>
      <c r="X92" s="48">
        <v>73</v>
      </c>
      <c r="Y92" s="48">
        <v>367.488</v>
      </c>
      <c r="Z92" s="48">
        <v>301</v>
      </c>
      <c r="AA92" s="48">
        <v>155</v>
      </c>
      <c r="AB92" s="48">
        <v>238</v>
      </c>
      <c r="AC92" s="48">
        <v>119</v>
      </c>
      <c r="AD92" s="48">
        <v>0</v>
      </c>
      <c r="AE92" s="48">
        <v>3754</v>
      </c>
      <c r="AF92" s="75">
        <v>1256640.7476299999</v>
      </c>
      <c r="AG92" s="56"/>
      <c r="AH92" s="56"/>
      <c r="AI92" s="56"/>
      <c r="AJ92" s="56"/>
      <c r="AK92" s="56"/>
      <c r="AL92" s="56"/>
      <c r="AM92" s="56"/>
      <c r="AN92" s="56"/>
    </row>
    <row r="93" spans="1:40" s="17" customFormat="1" ht="16.5" customHeight="1">
      <c r="A93" s="44" t="s">
        <v>217</v>
      </c>
      <c r="B93" s="43" t="s">
        <v>218</v>
      </c>
      <c r="C93" s="48">
        <v>-61302</v>
      </c>
      <c r="D93" s="48">
        <v>-18304</v>
      </c>
      <c r="E93" s="48">
        <v>-52300</v>
      </c>
      <c r="F93" s="48">
        <v>-98082</v>
      </c>
      <c r="G93" s="48">
        <v>-1044</v>
      </c>
      <c r="H93" s="48">
        <v>-43117</v>
      </c>
      <c r="I93" s="48">
        <v>-15397</v>
      </c>
      <c r="J93" s="48">
        <v>-74605</v>
      </c>
      <c r="K93" s="48">
        <v>0</v>
      </c>
      <c r="L93" s="48">
        <v>-81308</v>
      </c>
      <c r="M93" s="48">
        <v>-26970</v>
      </c>
      <c r="N93" s="48">
        <v>-31826</v>
      </c>
      <c r="O93" s="48">
        <v>-9982</v>
      </c>
      <c r="P93" s="48">
        <v>-381.04194000000001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-9</v>
      </c>
      <c r="X93" s="48">
        <v>0</v>
      </c>
      <c r="Y93" s="48">
        <v>0</v>
      </c>
      <c r="Z93" s="48">
        <v>0</v>
      </c>
      <c r="AA93" s="48">
        <v>-8</v>
      </c>
      <c r="AB93" s="48">
        <v>0</v>
      </c>
      <c r="AC93" s="48">
        <v>0</v>
      </c>
      <c r="AD93" s="48">
        <v>0</v>
      </c>
      <c r="AE93" s="48">
        <v>-272</v>
      </c>
      <c r="AF93" s="75">
        <v>-514907.04194000002</v>
      </c>
      <c r="AG93" s="56"/>
      <c r="AH93" s="56"/>
      <c r="AI93" s="56"/>
      <c r="AJ93" s="56"/>
      <c r="AK93" s="56"/>
      <c r="AL93" s="56"/>
      <c r="AM93" s="56"/>
      <c r="AN93" s="56"/>
    </row>
    <row r="94" spans="1:40" s="17" customFormat="1" ht="25.5">
      <c r="A94" s="41"/>
      <c r="B94" s="45" t="s">
        <v>224</v>
      </c>
      <c r="C94" s="48">
        <v>115316</v>
      </c>
      <c r="D94" s="48">
        <v>72596</v>
      </c>
      <c r="E94" s="48">
        <v>67178</v>
      </c>
      <c r="F94" s="48">
        <v>35609</v>
      </c>
      <c r="G94" s="48">
        <v>1202</v>
      </c>
      <c r="H94" s="48">
        <v>32042</v>
      </c>
      <c r="I94" s="48">
        <v>135100</v>
      </c>
      <c r="J94" s="48">
        <v>37548</v>
      </c>
      <c r="K94" s="48">
        <v>4909</v>
      </c>
      <c r="L94" s="48">
        <v>74365</v>
      </c>
      <c r="M94" s="48">
        <v>25416</v>
      </c>
      <c r="N94" s="48">
        <v>105233</v>
      </c>
      <c r="O94" s="48">
        <v>0</v>
      </c>
      <c r="P94" s="48">
        <v>4401.9536900000012</v>
      </c>
      <c r="Q94" s="48">
        <v>605.26400000000001</v>
      </c>
      <c r="R94" s="48">
        <v>301</v>
      </c>
      <c r="S94" s="48">
        <v>1296</v>
      </c>
      <c r="T94" s="48">
        <v>22359</v>
      </c>
      <c r="U94" s="48">
        <v>199</v>
      </c>
      <c r="V94" s="48">
        <v>956</v>
      </c>
      <c r="W94" s="48">
        <v>374</v>
      </c>
      <c r="X94" s="48">
        <v>73</v>
      </c>
      <c r="Y94" s="48">
        <v>367.488</v>
      </c>
      <c r="Z94" s="48">
        <v>301</v>
      </c>
      <c r="AA94" s="48">
        <v>147</v>
      </c>
      <c r="AB94" s="48">
        <v>238</v>
      </c>
      <c r="AC94" s="48">
        <v>119</v>
      </c>
      <c r="AD94" s="48">
        <v>0</v>
      </c>
      <c r="AE94" s="48">
        <v>3482</v>
      </c>
      <c r="AF94" s="75">
        <v>741733.70568999997</v>
      </c>
      <c r="AG94" s="56"/>
      <c r="AH94" s="56"/>
      <c r="AI94" s="56"/>
      <c r="AJ94" s="56"/>
      <c r="AK94" s="56"/>
      <c r="AL94" s="56"/>
      <c r="AM94" s="56"/>
      <c r="AN94" s="56"/>
    </row>
    <row r="95" spans="1:40" s="17" customFormat="1" ht="16.5" customHeight="1">
      <c r="A95" s="41" t="s">
        <v>144</v>
      </c>
      <c r="B95" s="43" t="s">
        <v>225</v>
      </c>
      <c r="C95" s="48">
        <v>865</v>
      </c>
      <c r="D95" s="48">
        <v>1000</v>
      </c>
      <c r="E95" s="48">
        <v>9</v>
      </c>
      <c r="F95" s="48">
        <v>59</v>
      </c>
      <c r="G95" s="48">
        <v>1404</v>
      </c>
      <c r="H95" s="48">
        <v>56</v>
      </c>
      <c r="I95" s="48">
        <v>760</v>
      </c>
      <c r="J95" s="48">
        <v>141</v>
      </c>
      <c r="K95" s="48">
        <v>0</v>
      </c>
      <c r="L95" s="48">
        <v>84</v>
      </c>
      <c r="M95" s="48">
        <v>128</v>
      </c>
      <c r="N95" s="48">
        <v>0</v>
      </c>
      <c r="O95" s="48">
        <v>0</v>
      </c>
      <c r="P95" s="48">
        <v>0</v>
      </c>
      <c r="Q95" s="48">
        <v>0</v>
      </c>
      <c r="R95" s="48">
        <v>4</v>
      </c>
      <c r="S95" s="48">
        <v>4</v>
      </c>
      <c r="T95" s="48">
        <v>0</v>
      </c>
      <c r="U95" s="48">
        <v>12</v>
      </c>
      <c r="V95" s="48">
        <v>208</v>
      </c>
      <c r="W95" s="48">
        <v>98</v>
      </c>
      <c r="X95" s="48">
        <v>4</v>
      </c>
      <c r="Y95" s="48">
        <v>0</v>
      </c>
      <c r="Z95" s="48">
        <v>0</v>
      </c>
      <c r="AA95" s="48">
        <v>4</v>
      </c>
      <c r="AB95" s="48">
        <v>2</v>
      </c>
      <c r="AC95" s="48">
        <v>145</v>
      </c>
      <c r="AD95" s="48">
        <v>0</v>
      </c>
      <c r="AE95" s="48">
        <v>0</v>
      </c>
      <c r="AF95" s="75">
        <v>4987</v>
      </c>
      <c r="AG95" s="56"/>
      <c r="AH95" s="56"/>
      <c r="AI95" s="56"/>
      <c r="AJ95" s="56"/>
      <c r="AK95" s="56"/>
      <c r="AL95" s="56"/>
      <c r="AM95" s="56"/>
      <c r="AN95" s="56"/>
    </row>
    <row r="96" spans="1:40" s="17" customFormat="1" ht="16.5" customHeight="1">
      <c r="A96" s="41" t="s">
        <v>153</v>
      </c>
      <c r="B96" s="43" t="s">
        <v>226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/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8">
        <v>0</v>
      </c>
      <c r="AF96" s="75">
        <v>0</v>
      </c>
      <c r="AG96" s="56"/>
      <c r="AH96" s="56"/>
      <c r="AI96" s="56"/>
      <c r="AJ96" s="56"/>
      <c r="AK96" s="56"/>
      <c r="AL96" s="56"/>
      <c r="AM96" s="56"/>
      <c r="AN96" s="56"/>
    </row>
    <row r="97" spans="1:40" s="17" customFormat="1" ht="16.5" customHeight="1">
      <c r="A97" s="44" t="s">
        <v>215</v>
      </c>
      <c r="B97" s="43" t="s">
        <v>216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/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75">
        <v>0</v>
      </c>
      <c r="AG97" s="56"/>
      <c r="AH97" s="56"/>
      <c r="AI97" s="56"/>
      <c r="AJ97" s="56"/>
      <c r="AK97" s="56"/>
      <c r="AL97" s="56"/>
      <c r="AM97" s="56"/>
      <c r="AN97" s="56"/>
    </row>
    <row r="98" spans="1:40" s="17" customFormat="1" ht="16.5" customHeight="1">
      <c r="A98" s="44" t="s">
        <v>217</v>
      </c>
      <c r="B98" s="43" t="s">
        <v>218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/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0</v>
      </c>
      <c r="R98" s="48">
        <v>0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8">
        <v>0</v>
      </c>
      <c r="AF98" s="75">
        <v>0</v>
      </c>
      <c r="AG98" s="56"/>
      <c r="AH98" s="56"/>
      <c r="AI98" s="56"/>
      <c r="AJ98" s="56"/>
      <c r="AK98" s="56"/>
      <c r="AL98" s="56"/>
      <c r="AM98" s="56"/>
      <c r="AN98" s="56"/>
    </row>
    <row r="99" spans="1:40" s="17" customFormat="1" ht="25.5">
      <c r="A99" s="41"/>
      <c r="B99" s="45" t="s">
        <v>227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0</v>
      </c>
      <c r="AC99" s="48">
        <v>0</v>
      </c>
      <c r="AD99" s="48">
        <v>0</v>
      </c>
      <c r="AE99" s="48">
        <v>0</v>
      </c>
      <c r="AF99" s="75">
        <v>0</v>
      </c>
      <c r="AG99" s="56"/>
      <c r="AH99" s="56"/>
      <c r="AI99" s="56"/>
      <c r="AJ99" s="56"/>
      <c r="AK99" s="56"/>
      <c r="AL99" s="56"/>
      <c r="AM99" s="56"/>
      <c r="AN99" s="56"/>
    </row>
    <row r="100" spans="1:40" s="17" customFormat="1" ht="16.5" customHeight="1">
      <c r="A100" s="41" t="s">
        <v>157</v>
      </c>
      <c r="B100" s="43" t="s">
        <v>228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/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  <c r="AF100" s="75">
        <v>0</v>
      </c>
      <c r="AG100" s="56"/>
      <c r="AH100" s="56"/>
      <c r="AI100" s="56"/>
      <c r="AJ100" s="56"/>
      <c r="AK100" s="56"/>
      <c r="AL100" s="56"/>
      <c r="AM100" s="56"/>
      <c r="AN100" s="56"/>
    </row>
    <row r="101" spans="1:40" s="17" customFormat="1" ht="16.5" customHeight="1">
      <c r="A101" s="41" t="s">
        <v>229</v>
      </c>
      <c r="B101" s="43" t="s">
        <v>230</v>
      </c>
      <c r="C101" s="48">
        <v>2219</v>
      </c>
      <c r="D101" s="48">
        <v>1018</v>
      </c>
      <c r="E101" s="48">
        <v>0</v>
      </c>
      <c r="F101" s="48">
        <v>0</v>
      </c>
      <c r="G101" s="48">
        <v>1032</v>
      </c>
      <c r="H101" s="48"/>
      <c r="I101" s="48">
        <v>340</v>
      </c>
      <c r="J101" s="48">
        <v>0</v>
      </c>
      <c r="K101" s="48">
        <v>964</v>
      </c>
      <c r="L101" s="48">
        <v>0</v>
      </c>
      <c r="M101" s="48">
        <v>0</v>
      </c>
      <c r="N101" s="48">
        <v>1459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48">
        <v>0</v>
      </c>
      <c r="AE101" s="48">
        <v>0</v>
      </c>
      <c r="AF101" s="75">
        <v>7032</v>
      </c>
      <c r="AG101" s="56"/>
      <c r="AH101" s="56"/>
      <c r="AI101" s="56"/>
      <c r="AJ101" s="56"/>
      <c r="AK101" s="56"/>
      <c r="AL101" s="56"/>
      <c r="AM101" s="56"/>
      <c r="AN101" s="56"/>
    </row>
    <row r="102" spans="1:40" s="17" customFormat="1" ht="16.5" customHeight="1">
      <c r="A102" s="41" t="s">
        <v>231</v>
      </c>
      <c r="B102" s="43" t="s">
        <v>232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/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0</v>
      </c>
      <c r="AC102" s="48">
        <v>0</v>
      </c>
      <c r="AD102" s="48">
        <v>0</v>
      </c>
      <c r="AE102" s="48">
        <v>0</v>
      </c>
      <c r="AF102" s="75">
        <v>0</v>
      </c>
      <c r="AG102" s="56"/>
      <c r="AH102" s="56"/>
      <c r="AI102" s="56"/>
      <c r="AJ102" s="56"/>
      <c r="AK102" s="56"/>
      <c r="AL102" s="56"/>
      <c r="AM102" s="56"/>
      <c r="AN102" s="56"/>
    </row>
    <row r="103" spans="1:40" s="17" customFormat="1" ht="16.5" customHeight="1">
      <c r="A103" s="44" t="s">
        <v>215</v>
      </c>
      <c r="B103" s="43" t="s">
        <v>216</v>
      </c>
      <c r="C103" s="48">
        <v>11503</v>
      </c>
      <c r="D103" s="48">
        <v>1425</v>
      </c>
      <c r="E103" s="48">
        <v>0</v>
      </c>
      <c r="F103" s="48">
        <v>5979</v>
      </c>
      <c r="G103" s="48">
        <v>0</v>
      </c>
      <c r="H103" s="48">
        <v>1976</v>
      </c>
      <c r="I103" s="48">
        <v>13220</v>
      </c>
      <c r="J103" s="48">
        <v>0</v>
      </c>
      <c r="K103" s="48">
        <v>64</v>
      </c>
      <c r="L103" s="48">
        <v>0</v>
      </c>
      <c r="M103" s="48">
        <v>0</v>
      </c>
      <c r="N103" s="48">
        <v>0</v>
      </c>
      <c r="O103" s="48">
        <v>0</v>
      </c>
      <c r="P103" s="48">
        <v>265.95228000000003</v>
      </c>
      <c r="Q103" s="48">
        <v>0</v>
      </c>
      <c r="R103" s="48">
        <v>0</v>
      </c>
      <c r="S103" s="48">
        <v>28</v>
      </c>
      <c r="T103" s="48">
        <v>0</v>
      </c>
      <c r="U103" s="48">
        <v>0</v>
      </c>
      <c r="V103" s="48">
        <v>0</v>
      </c>
      <c r="W103" s="48">
        <v>0</v>
      </c>
      <c r="X103" s="48">
        <v>10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46</v>
      </c>
      <c r="AF103" s="75">
        <v>34516.952279999998</v>
      </c>
      <c r="AG103" s="56"/>
      <c r="AH103" s="56"/>
      <c r="AI103" s="56"/>
      <c r="AJ103" s="56"/>
      <c r="AK103" s="56"/>
      <c r="AL103" s="56"/>
      <c r="AM103" s="56"/>
      <c r="AN103" s="56"/>
    </row>
    <row r="104" spans="1:40" s="17" customFormat="1" ht="16.5" customHeight="1">
      <c r="A104" s="44" t="s">
        <v>217</v>
      </c>
      <c r="B104" s="43" t="s">
        <v>218</v>
      </c>
      <c r="C104" s="48">
        <v>-892</v>
      </c>
      <c r="D104" s="48">
        <v>0</v>
      </c>
      <c r="E104" s="48">
        <v>0</v>
      </c>
      <c r="F104" s="48">
        <v>0</v>
      </c>
      <c r="G104" s="48">
        <v>0</v>
      </c>
      <c r="H104" s="48">
        <v>-988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0</v>
      </c>
      <c r="AC104" s="48">
        <v>0</v>
      </c>
      <c r="AD104" s="48">
        <v>0</v>
      </c>
      <c r="AE104" s="48">
        <v>0</v>
      </c>
      <c r="AF104" s="75">
        <v>-1880</v>
      </c>
      <c r="AG104" s="56"/>
      <c r="AH104" s="56"/>
      <c r="AI104" s="56"/>
      <c r="AJ104" s="56"/>
      <c r="AK104" s="56"/>
      <c r="AL104" s="56"/>
      <c r="AM104" s="56"/>
      <c r="AN104" s="56"/>
    </row>
    <row r="105" spans="1:40" s="17" customFormat="1" ht="25.5">
      <c r="A105" s="41"/>
      <c r="B105" s="45" t="s">
        <v>233</v>
      </c>
      <c r="C105" s="48">
        <v>10611</v>
      </c>
      <c r="D105" s="48">
        <v>1425</v>
      </c>
      <c r="E105" s="48">
        <v>0</v>
      </c>
      <c r="F105" s="48">
        <v>5979</v>
      </c>
      <c r="G105" s="48">
        <v>0</v>
      </c>
      <c r="H105" s="48">
        <v>988</v>
      </c>
      <c r="I105" s="48">
        <v>13220</v>
      </c>
      <c r="J105" s="48">
        <v>0</v>
      </c>
      <c r="K105" s="48">
        <v>64</v>
      </c>
      <c r="L105" s="48">
        <v>0</v>
      </c>
      <c r="M105" s="48">
        <v>0</v>
      </c>
      <c r="N105" s="48">
        <v>0</v>
      </c>
      <c r="O105" s="48">
        <v>0</v>
      </c>
      <c r="P105" s="48">
        <v>265.95228000000003</v>
      </c>
      <c r="Q105" s="48">
        <v>0</v>
      </c>
      <c r="R105" s="48">
        <v>0</v>
      </c>
      <c r="S105" s="48">
        <v>28</v>
      </c>
      <c r="T105" s="48">
        <v>0</v>
      </c>
      <c r="U105" s="48">
        <v>0</v>
      </c>
      <c r="V105" s="48">
        <v>0</v>
      </c>
      <c r="W105" s="48">
        <v>0</v>
      </c>
      <c r="X105" s="48">
        <v>10</v>
      </c>
      <c r="Y105" s="48">
        <v>0</v>
      </c>
      <c r="Z105" s="48">
        <v>0</v>
      </c>
      <c r="AA105" s="48">
        <v>0</v>
      </c>
      <c r="AB105" s="48">
        <v>0</v>
      </c>
      <c r="AC105" s="48">
        <v>0</v>
      </c>
      <c r="AD105" s="48">
        <v>0</v>
      </c>
      <c r="AE105" s="48">
        <v>46</v>
      </c>
      <c r="AF105" s="75">
        <v>32636.952280000001</v>
      </c>
      <c r="AG105" s="56"/>
      <c r="AH105" s="56"/>
      <c r="AI105" s="56"/>
      <c r="AJ105" s="56"/>
      <c r="AK105" s="56"/>
      <c r="AL105" s="56"/>
      <c r="AM105" s="56"/>
      <c r="AN105" s="56"/>
    </row>
    <row r="106" spans="1:40" s="17" customFormat="1" ht="18" customHeight="1">
      <c r="A106" s="23"/>
      <c r="B106" s="21" t="s">
        <v>234</v>
      </c>
      <c r="C106" s="48">
        <v>182862</v>
      </c>
      <c r="D106" s="48">
        <v>138558</v>
      </c>
      <c r="E106" s="48">
        <v>127000</v>
      </c>
      <c r="F106" s="48">
        <v>54905</v>
      </c>
      <c r="G106" s="48">
        <v>4939</v>
      </c>
      <c r="H106" s="48">
        <v>43566</v>
      </c>
      <c r="I106" s="48">
        <v>207077</v>
      </c>
      <c r="J106" s="48">
        <v>56309</v>
      </c>
      <c r="K106" s="48">
        <v>10904</v>
      </c>
      <c r="L106" s="48">
        <v>134957</v>
      </c>
      <c r="M106" s="48">
        <v>41204</v>
      </c>
      <c r="N106" s="48">
        <v>166109</v>
      </c>
      <c r="O106" s="48">
        <v>0</v>
      </c>
      <c r="P106" s="48">
        <v>9386.1386700000021</v>
      </c>
      <c r="Q106" s="48">
        <v>2508.4270000000001</v>
      </c>
      <c r="R106" s="48">
        <v>2021</v>
      </c>
      <c r="S106" s="48">
        <v>4667</v>
      </c>
      <c r="T106" s="48">
        <v>45954</v>
      </c>
      <c r="U106" s="48">
        <v>484</v>
      </c>
      <c r="V106" s="48">
        <v>4025</v>
      </c>
      <c r="W106" s="48">
        <v>5022</v>
      </c>
      <c r="X106" s="48">
        <v>191</v>
      </c>
      <c r="Y106" s="48">
        <v>1245.5219999999999</v>
      </c>
      <c r="Z106" s="48">
        <v>350</v>
      </c>
      <c r="AA106" s="48">
        <v>885</v>
      </c>
      <c r="AB106" s="48">
        <v>966</v>
      </c>
      <c r="AC106" s="48">
        <v>945</v>
      </c>
      <c r="AD106" s="48">
        <v>1</v>
      </c>
      <c r="AE106" s="48">
        <v>9453</v>
      </c>
      <c r="AF106" s="75">
        <v>1256494.08767</v>
      </c>
      <c r="AG106" s="56"/>
      <c r="AH106" s="56"/>
      <c r="AI106" s="56"/>
      <c r="AJ106" s="56"/>
      <c r="AK106" s="56"/>
      <c r="AL106" s="56"/>
      <c r="AM106" s="56"/>
      <c r="AN106" s="56"/>
    </row>
    <row r="107" spans="1:40" s="17" customFormat="1" ht="25.5">
      <c r="A107" s="41" t="s">
        <v>163</v>
      </c>
      <c r="B107" s="21" t="s">
        <v>235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/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48">
        <v>0</v>
      </c>
      <c r="AC107" s="48">
        <v>0</v>
      </c>
      <c r="AD107" s="48">
        <v>0</v>
      </c>
      <c r="AE107" s="48">
        <v>0</v>
      </c>
      <c r="AF107" s="75">
        <v>0</v>
      </c>
      <c r="AG107" s="56"/>
      <c r="AH107" s="56"/>
      <c r="AI107" s="56"/>
      <c r="AJ107" s="56"/>
      <c r="AK107" s="56"/>
      <c r="AL107" s="56"/>
      <c r="AM107" s="56"/>
      <c r="AN107" s="56"/>
    </row>
    <row r="108" spans="1:40" s="17" customFormat="1" ht="16.5" customHeight="1">
      <c r="A108" s="44" t="s">
        <v>215</v>
      </c>
      <c r="B108" s="43" t="s">
        <v>216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/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N108" s="48">
        <v>0</v>
      </c>
      <c r="O108" s="48">
        <v>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75">
        <v>0</v>
      </c>
      <c r="AG108" s="56"/>
      <c r="AH108" s="56"/>
      <c r="AI108" s="56"/>
      <c r="AJ108" s="56"/>
      <c r="AK108" s="56"/>
      <c r="AL108" s="56"/>
      <c r="AM108" s="56"/>
      <c r="AN108" s="56"/>
    </row>
    <row r="109" spans="1:40" s="17" customFormat="1" ht="16.5" customHeight="1">
      <c r="A109" s="44" t="s">
        <v>217</v>
      </c>
      <c r="B109" s="43" t="s">
        <v>218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/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75">
        <v>0</v>
      </c>
      <c r="AG109" s="56"/>
      <c r="AH109" s="56"/>
      <c r="AI109" s="56"/>
      <c r="AJ109" s="56"/>
      <c r="AK109" s="56"/>
      <c r="AL109" s="56"/>
      <c r="AM109" s="56"/>
      <c r="AN109" s="56"/>
    </row>
    <row r="110" spans="1:40" s="17" customFormat="1" ht="16.5" customHeight="1">
      <c r="A110" s="23"/>
      <c r="B110" s="45" t="s">
        <v>236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0</v>
      </c>
      <c r="AD110" s="48">
        <v>0</v>
      </c>
      <c r="AE110" s="48">
        <v>0</v>
      </c>
      <c r="AF110" s="75">
        <v>0</v>
      </c>
      <c r="AG110" s="56"/>
      <c r="AH110" s="56"/>
      <c r="AI110" s="56"/>
      <c r="AJ110" s="56"/>
      <c r="AK110" s="56"/>
      <c r="AL110" s="56"/>
      <c r="AM110" s="56"/>
      <c r="AN110" s="56"/>
    </row>
    <row r="111" spans="1:40" s="17" customFormat="1" ht="25.5">
      <c r="A111" s="41" t="s">
        <v>178</v>
      </c>
      <c r="B111" s="21" t="s">
        <v>237</v>
      </c>
      <c r="C111" s="48">
        <v>0</v>
      </c>
      <c r="D111" s="48">
        <v>0</v>
      </c>
      <c r="E111" s="48">
        <v>21397</v>
      </c>
      <c r="F111" s="48">
        <v>0</v>
      </c>
      <c r="G111" s="48">
        <v>0</v>
      </c>
      <c r="H111" s="48"/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v>0</v>
      </c>
      <c r="AF111" s="75">
        <v>21397</v>
      </c>
      <c r="AG111" s="56"/>
      <c r="AH111" s="56"/>
      <c r="AI111" s="56"/>
      <c r="AJ111" s="56"/>
      <c r="AK111" s="56"/>
      <c r="AL111" s="56"/>
      <c r="AM111" s="56"/>
      <c r="AN111" s="56"/>
    </row>
    <row r="112" spans="1:40" s="17" customFormat="1" ht="17.25" customHeight="1">
      <c r="A112" s="41" t="s">
        <v>188</v>
      </c>
      <c r="B112" s="21" t="s">
        <v>238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/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0</v>
      </c>
      <c r="AD112" s="48">
        <v>0</v>
      </c>
      <c r="AE112" s="48">
        <v>0</v>
      </c>
      <c r="AF112" s="75">
        <v>0</v>
      </c>
      <c r="AG112" s="56"/>
      <c r="AH112" s="56"/>
      <c r="AI112" s="56"/>
      <c r="AJ112" s="56"/>
      <c r="AK112" s="56"/>
      <c r="AL112" s="56"/>
      <c r="AM112" s="56"/>
      <c r="AN112" s="56"/>
    </row>
    <row r="113" spans="1:40" s="17" customFormat="1" ht="25.5">
      <c r="A113" s="41" t="s">
        <v>134</v>
      </c>
      <c r="B113" s="43" t="s">
        <v>239</v>
      </c>
      <c r="C113" s="48">
        <v>9040</v>
      </c>
      <c r="D113" s="48">
        <v>10669</v>
      </c>
      <c r="E113" s="48">
        <v>10660</v>
      </c>
      <c r="F113" s="48">
        <v>12238</v>
      </c>
      <c r="G113" s="48">
        <v>12750</v>
      </c>
      <c r="H113" s="48">
        <v>6115</v>
      </c>
      <c r="I113" s="48">
        <v>9619</v>
      </c>
      <c r="J113" s="48">
        <v>110</v>
      </c>
      <c r="K113" s="48">
        <v>4133</v>
      </c>
      <c r="L113" s="48">
        <v>1858</v>
      </c>
      <c r="M113" s="48">
        <v>3223</v>
      </c>
      <c r="N113" s="48">
        <v>12694</v>
      </c>
      <c r="O113" s="48">
        <v>660</v>
      </c>
      <c r="P113" s="48">
        <v>1083.77133</v>
      </c>
      <c r="Q113" s="48">
        <v>504.51378999999997</v>
      </c>
      <c r="R113" s="48">
        <v>0</v>
      </c>
      <c r="S113" s="48">
        <v>0</v>
      </c>
      <c r="T113" s="48">
        <v>379</v>
      </c>
      <c r="U113" s="48">
        <v>39</v>
      </c>
      <c r="V113" s="48">
        <v>214</v>
      </c>
      <c r="W113" s="48">
        <v>86</v>
      </c>
      <c r="X113" s="48">
        <v>0</v>
      </c>
      <c r="Y113" s="48">
        <v>10</v>
      </c>
      <c r="Z113" s="48">
        <v>50</v>
      </c>
      <c r="AA113" s="48">
        <v>92</v>
      </c>
      <c r="AB113" s="48">
        <v>0</v>
      </c>
      <c r="AC113" s="48">
        <v>0</v>
      </c>
      <c r="AD113" s="48">
        <v>0</v>
      </c>
      <c r="AE113" s="48">
        <v>1087</v>
      </c>
      <c r="AF113" s="75">
        <v>97314.28512</v>
      </c>
      <c r="AG113" s="56"/>
      <c r="AH113" s="56"/>
      <c r="AI113" s="56"/>
      <c r="AJ113" s="56"/>
      <c r="AK113" s="56"/>
      <c r="AL113" s="56"/>
      <c r="AM113" s="56"/>
      <c r="AN113" s="56"/>
    </row>
    <row r="114" spans="1:40" s="17" customFormat="1" ht="25.5">
      <c r="A114" s="41" t="s">
        <v>128</v>
      </c>
      <c r="B114" s="43" t="s">
        <v>240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/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16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75">
        <v>16</v>
      </c>
      <c r="AG114" s="56"/>
      <c r="AH114" s="56"/>
      <c r="AI114" s="56"/>
      <c r="AJ114" s="56"/>
      <c r="AK114" s="56"/>
      <c r="AL114" s="56"/>
      <c r="AM114" s="56"/>
      <c r="AN114" s="56"/>
    </row>
    <row r="115" spans="1:40" s="17" customFormat="1" ht="25.5">
      <c r="A115" s="41" t="s">
        <v>128</v>
      </c>
      <c r="B115" s="43" t="s">
        <v>241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/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8">
        <v>0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8">
        <v>0</v>
      </c>
      <c r="AF115" s="75">
        <v>0</v>
      </c>
      <c r="AG115" s="56"/>
      <c r="AH115" s="56"/>
      <c r="AI115" s="56"/>
      <c r="AJ115" s="56"/>
      <c r="AK115" s="56"/>
      <c r="AL115" s="56"/>
      <c r="AM115" s="56"/>
      <c r="AN115" s="56"/>
    </row>
    <row r="116" spans="1:40" s="17" customFormat="1" ht="16.5" customHeight="1">
      <c r="A116" s="41" t="s">
        <v>136</v>
      </c>
      <c r="B116" s="43" t="s">
        <v>242</v>
      </c>
      <c r="C116" s="48">
        <v>16642</v>
      </c>
      <c r="D116" s="48">
        <v>5795</v>
      </c>
      <c r="E116" s="48">
        <v>6083</v>
      </c>
      <c r="F116" s="48">
        <v>6246</v>
      </c>
      <c r="G116" s="48">
        <v>195</v>
      </c>
      <c r="H116" s="48">
        <v>845</v>
      </c>
      <c r="I116" s="48">
        <v>4535</v>
      </c>
      <c r="J116" s="48">
        <v>6130</v>
      </c>
      <c r="K116" s="48">
        <v>21247</v>
      </c>
      <c r="L116" s="48">
        <v>0</v>
      </c>
      <c r="M116" s="48">
        <v>36199</v>
      </c>
      <c r="N116" s="48">
        <v>7377</v>
      </c>
      <c r="O116" s="48">
        <v>1043</v>
      </c>
      <c r="P116" s="48">
        <v>195.63557999999998</v>
      </c>
      <c r="Q116" s="48">
        <v>265.64776000000001</v>
      </c>
      <c r="R116" s="48">
        <v>0</v>
      </c>
      <c r="S116" s="48">
        <v>21</v>
      </c>
      <c r="T116" s="48">
        <v>60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145</v>
      </c>
      <c r="AB116" s="48">
        <v>0</v>
      </c>
      <c r="AC116" s="48">
        <v>0</v>
      </c>
      <c r="AD116" s="48">
        <v>0</v>
      </c>
      <c r="AE116" s="48">
        <v>275</v>
      </c>
      <c r="AF116" s="75">
        <v>113299.28334000001</v>
      </c>
      <c r="AG116" s="56"/>
      <c r="AH116" s="56"/>
      <c r="AI116" s="56"/>
      <c r="AJ116" s="56"/>
      <c r="AK116" s="56"/>
      <c r="AL116" s="56"/>
      <c r="AM116" s="56"/>
      <c r="AN116" s="56"/>
    </row>
    <row r="117" spans="1:40" s="17" customFormat="1" ht="25.5">
      <c r="A117" s="41" t="s">
        <v>128</v>
      </c>
      <c r="B117" s="43" t="s">
        <v>240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/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8">
        <v>0</v>
      </c>
      <c r="AF117" s="75">
        <v>0</v>
      </c>
      <c r="AG117" s="56"/>
      <c r="AH117" s="56"/>
      <c r="AI117" s="56"/>
      <c r="AJ117" s="56"/>
      <c r="AK117" s="56"/>
      <c r="AL117" s="56"/>
      <c r="AM117" s="56"/>
      <c r="AN117" s="56"/>
    </row>
    <row r="118" spans="1:40" s="17" customFormat="1" ht="25.5">
      <c r="A118" s="41" t="s">
        <v>128</v>
      </c>
      <c r="B118" s="43" t="s">
        <v>241</v>
      </c>
      <c r="C118" s="48">
        <v>0</v>
      </c>
      <c r="D118" s="48">
        <v>0</v>
      </c>
      <c r="E118" s="48">
        <v>0</v>
      </c>
      <c r="F118" s="48">
        <v>0</v>
      </c>
      <c r="G118" s="48">
        <v>0</v>
      </c>
      <c r="H118" s="48"/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75">
        <v>0</v>
      </c>
      <c r="AG118" s="56"/>
      <c r="AH118" s="56"/>
      <c r="AI118" s="56"/>
      <c r="AJ118" s="56"/>
      <c r="AK118" s="56"/>
      <c r="AL118" s="56"/>
      <c r="AM118" s="56"/>
      <c r="AN118" s="56"/>
    </row>
    <row r="119" spans="1:40" s="17" customFormat="1" ht="16.5" customHeight="1">
      <c r="A119" s="41" t="s">
        <v>146</v>
      </c>
      <c r="B119" s="43" t="s">
        <v>243</v>
      </c>
      <c r="C119" s="48">
        <v>20000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75">
        <v>20000</v>
      </c>
      <c r="AG119" s="56"/>
      <c r="AH119" s="56"/>
      <c r="AI119" s="56"/>
      <c r="AJ119" s="56"/>
      <c r="AK119" s="56"/>
      <c r="AL119" s="56"/>
      <c r="AM119" s="56"/>
      <c r="AN119" s="56"/>
    </row>
    <row r="120" spans="1:40" s="17" customFormat="1" ht="16.5" customHeight="1">
      <c r="A120" s="41" t="s">
        <v>138</v>
      </c>
      <c r="B120" s="43" t="s">
        <v>244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/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8">
        <v>0</v>
      </c>
      <c r="AF120" s="75">
        <v>0</v>
      </c>
      <c r="AG120" s="56"/>
      <c r="AH120" s="56"/>
      <c r="AI120" s="56"/>
      <c r="AJ120" s="56"/>
      <c r="AK120" s="56"/>
      <c r="AL120" s="56"/>
      <c r="AM120" s="56"/>
      <c r="AN120" s="56"/>
    </row>
    <row r="121" spans="1:40" s="17" customFormat="1" ht="25.5">
      <c r="A121" s="41" t="s">
        <v>128</v>
      </c>
      <c r="B121" s="43" t="s">
        <v>240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/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75">
        <v>0</v>
      </c>
      <c r="AG121" s="56"/>
      <c r="AH121" s="56"/>
      <c r="AI121" s="56"/>
      <c r="AJ121" s="56"/>
      <c r="AK121" s="56"/>
      <c r="AL121" s="56"/>
      <c r="AM121" s="56"/>
      <c r="AN121" s="56"/>
    </row>
    <row r="122" spans="1:40" s="17" customFormat="1" ht="25.5">
      <c r="A122" s="41" t="s">
        <v>128</v>
      </c>
      <c r="B122" s="43" t="s">
        <v>241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/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75">
        <v>0</v>
      </c>
      <c r="AG122" s="56"/>
      <c r="AH122" s="56"/>
      <c r="AI122" s="56"/>
      <c r="AJ122" s="56"/>
      <c r="AK122" s="56"/>
      <c r="AL122" s="56"/>
      <c r="AM122" s="56"/>
      <c r="AN122" s="56"/>
    </row>
    <row r="123" spans="1:40" s="17" customFormat="1" ht="16.5" customHeight="1">
      <c r="A123" s="41" t="s">
        <v>140</v>
      </c>
      <c r="B123" s="43" t="s">
        <v>245</v>
      </c>
      <c r="C123" s="48">
        <v>20000</v>
      </c>
      <c r="D123" s="48">
        <v>0</v>
      </c>
      <c r="E123" s="48">
        <v>0</v>
      </c>
      <c r="F123" s="48">
        <v>0</v>
      </c>
      <c r="G123" s="48">
        <v>0</v>
      </c>
      <c r="H123" s="48"/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75">
        <v>20000</v>
      </c>
      <c r="AG123" s="56"/>
      <c r="AH123" s="56"/>
      <c r="AI123" s="56"/>
      <c r="AJ123" s="56"/>
      <c r="AK123" s="56"/>
      <c r="AL123" s="56"/>
      <c r="AM123" s="56"/>
      <c r="AN123" s="56"/>
    </row>
    <row r="124" spans="1:40" s="17" customFormat="1" ht="25.5">
      <c r="A124" s="41" t="s">
        <v>128</v>
      </c>
      <c r="B124" s="43" t="s">
        <v>240</v>
      </c>
      <c r="C124" s="48">
        <v>20000</v>
      </c>
      <c r="D124" s="48">
        <v>0</v>
      </c>
      <c r="E124" s="48">
        <v>0</v>
      </c>
      <c r="F124" s="48">
        <v>0</v>
      </c>
      <c r="G124" s="48">
        <v>0</v>
      </c>
      <c r="H124" s="48"/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0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75">
        <v>20000</v>
      </c>
      <c r="AG124" s="56"/>
      <c r="AH124" s="56"/>
      <c r="AI124" s="56"/>
      <c r="AJ124" s="56"/>
      <c r="AK124" s="56"/>
      <c r="AL124" s="56"/>
      <c r="AM124" s="56"/>
      <c r="AN124" s="56"/>
    </row>
    <row r="125" spans="1:40" s="17" customFormat="1" ht="25.5">
      <c r="A125" s="41" t="s">
        <v>128</v>
      </c>
      <c r="B125" s="43" t="s">
        <v>241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/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75">
        <v>0</v>
      </c>
      <c r="AG125" s="56"/>
      <c r="AH125" s="56"/>
      <c r="AI125" s="56"/>
      <c r="AJ125" s="56"/>
      <c r="AK125" s="56"/>
      <c r="AL125" s="56"/>
      <c r="AM125" s="56"/>
      <c r="AN125" s="56"/>
    </row>
    <row r="126" spans="1:40" s="17" customFormat="1" ht="16.5" customHeight="1">
      <c r="A126" s="41" t="s">
        <v>158</v>
      </c>
      <c r="B126" s="43" t="s">
        <v>246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/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8">
        <v>0</v>
      </c>
      <c r="AF126" s="75">
        <v>0</v>
      </c>
      <c r="AG126" s="56"/>
      <c r="AH126" s="56"/>
      <c r="AI126" s="56"/>
      <c r="AJ126" s="56"/>
      <c r="AK126" s="56"/>
      <c r="AL126" s="56"/>
      <c r="AM126" s="56"/>
      <c r="AN126" s="56"/>
    </row>
    <row r="127" spans="1:40" s="17" customFormat="1" ht="25.5">
      <c r="A127" s="41" t="s">
        <v>128</v>
      </c>
      <c r="B127" s="43" t="s">
        <v>240</v>
      </c>
      <c r="C127" s="48">
        <v>0</v>
      </c>
      <c r="D127" s="48">
        <v>0</v>
      </c>
      <c r="E127" s="48">
        <v>0</v>
      </c>
      <c r="F127" s="48">
        <v>0</v>
      </c>
      <c r="G127" s="48">
        <v>0</v>
      </c>
      <c r="H127" s="48"/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75">
        <v>0</v>
      </c>
      <c r="AG127" s="56"/>
      <c r="AH127" s="56"/>
      <c r="AI127" s="56"/>
      <c r="AJ127" s="56"/>
      <c r="AK127" s="56"/>
      <c r="AL127" s="56"/>
      <c r="AM127" s="56"/>
      <c r="AN127" s="56"/>
    </row>
    <row r="128" spans="1:40" s="17" customFormat="1" ht="25.5">
      <c r="A128" s="41" t="s">
        <v>128</v>
      </c>
      <c r="B128" s="43" t="s">
        <v>241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/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48">
        <v>0</v>
      </c>
      <c r="AC128" s="48">
        <v>0</v>
      </c>
      <c r="AD128" s="48">
        <v>0</v>
      </c>
      <c r="AE128" s="48">
        <v>0</v>
      </c>
      <c r="AF128" s="75">
        <v>0</v>
      </c>
      <c r="AG128" s="56"/>
      <c r="AH128" s="56"/>
      <c r="AI128" s="56"/>
      <c r="AJ128" s="56"/>
      <c r="AK128" s="56"/>
      <c r="AL128" s="56"/>
      <c r="AM128" s="56"/>
      <c r="AN128" s="56"/>
    </row>
    <row r="129" spans="1:40" s="17" customFormat="1" ht="16.5" customHeight="1">
      <c r="A129" s="41" t="s">
        <v>205</v>
      </c>
      <c r="B129" s="43" t="s">
        <v>247</v>
      </c>
      <c r="C129" s="48">
        <v>5326</v>
      </c>
      <c r="D129" s="48">
        <v>5755</v>
      </c>
      <c r="E129" s="48">
        <v>8924</v>
      </c>
      <c r="F129" s="48">
        <v>4460</v>
      </c>
      <c r="G129" s="48">
        <v>503</v>
      </c>
      <c r="H129" s="48">
        <v>5917</v>
      </c>
      <c r="I129" s="48">
        <v>7489</v>
      </c>
      <c r="J129" s="48">
        <v>12896</v>
      </c>
      <c r="K129" s="48">
        <v>2681</v>
      </c>
      <c r="L129" s="48">
        <v>8005</v>
      </c>
      <c r="M129" s="48">
        <v>2893</v>
      </c>
      <c r="N129" s="48">
        <v>5652</v>
      </c>
      <c r="O129" s="48">
        <v>434</v>
      </c>
      <c r="P129" s="48">
        <v>1056.5510299999999</v>
      </c>
      <c r="Q129" s="48">
        <v>167.60781000000003</v>
      </c>
      <c r="R129" s="48">
        <v>80</v>
      </c>
      <c r="S129" s="48">
        <v>835</v>
      </c>
      <c r="T129" s="48">
        <v>1311</v>
      </c>
      <c r="U129" s="48">
        <v>79</v>
      </c>
      <c r="V129" s="48">
        <v>210</v>
      </c>
      <c r="W129" s="48">
        <v>1250</v>
      </c>
      <c r="X129" s="48">
        <v>157</v>
      </c>
      <c r="Y129" s="48">
        <v>54.378999999999998</v>
      </c>
      <c r="Z129" s="48">
        <v>142</v>
      </c>
      <c r="AA129" s="48">
        <v>115</v>
      </c>
      <c r="AB129" s="48">
        <v>570</v>
      </c>
      <c r="AC129" s="48">
        <v>59</v>
      </c>
      <c r="AD129" s="48">
        <v>232</v>
      </c>
      <c r="AE129" s="48">
        <v>205</v>
      </c>
      <c r="AF129" s="75">
        <v>77458.537840000005</v>
      </c>
      <c r="AG129" s="56"/>
      <c r="AH129" s="56"/>
      <c r="AI129" s="56"/>
      <c r="AJ129" s="56"/>
      <c r="AK129" s="56"/>
      <c r="AL129" s="56"/>
      <c r="AM129" s="56"/>
      <c r="AN129" s="56"/>
    </row>
    <row r="130" spans="1:40" s="17" customFormat="1" ht="25.5">
      <c r="A130" s="41" t="s">
        <v>128</v>
      </c>
      <c r="B130" s="43" t="s">
        <v>240</v>
      </c>
      <c r="C130" s="48">
        <v>33</v>
      </c>
      <c r="D130" s="48">
        <v>0</v>
      </c>
      <c r="E130" s="48">
        <v>0</v>
      </c>
      <c r="F130" s="48">
        <v>0</v>
      </c>
      <c r="G130" s="48">
        <v>0</v>
      </c>
      <c r="H130" s="48"/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7</v>
      </c>
      <c r="AD130" s="48">
        <v>0</v>
      </c>
      <c r="AE130" s="48">
        <v>0</v>
      </c>
      <c r="AF130" s="75">
        <v>40</v>
      </c>
      <c r="AG130" s="56"/>
      <c r="AH130" s="56"/>
      <c r="AI130" s="56"/>
      <c r="AJ130" s="56"/>
      <c r="AK130" s="56"/>
      <c r="AL130" s="56"/>
      <c r="AM130" s="56"/>
      <c r="AN130" s="56"/>
    </row>
    <row r="131" spans="1:40" s="17" customFormat="1" ht="25.5">
      <c r="A131" s="41" t="s">
        <v>128</v>
      </c>
      <c r="B131" s="43" t="s">
        <v>241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/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8">
        <v>0</v>
      </c>
      <c r="AF131" s="75">
        <v>0</v>
      </c>
      <c r="AG131" s="56"/>
      <c r="AH131" s="56"/>
      <c r="AI131" s="56"/>
      <c r="AJ131" s="56"/>
      <c r="AK131" s="56"/>
      <c r="AL131" s="56"/>
      <c r="AM131" s="56"/>
      <c r="AN131" s="56"/>
    </row>
    <row r="132" spans="1:40" s="17" customFormat="1" ht="16.5" customHeight="1">
      <c r="A132" s="41" t="s">
        <v>128</v>
      </c>
      <c r="B132" s="43" t="s">
        <v>248</v>
      </c>
      <c r="C132" s="48">
        <v>1714</v>
      </c>
      <c r="D132" s="48">
        <v>1639</v>
      </c>
      <c r="E132" s="48">
        <v>1784</v>
      </c>
      <c r="F132" s="48">
        <v>1250</v>
      </c>
      <c r="G132" s="48">
        <v>113</v>
      </c>
      <c r="H132" s="48">
        <v>979</v>
      </c>
      <c r="I132" s="48">
        <v>1970</v>
      </c>
      <c r="J132" s="48">
        <v>1288</v>
      </c>
      <c r="K132" s="48">
        <v>277</v>
      </c>
      <c r="L132" s="48">
        <v>1077</v>
      </c>
      <c r="M132" s="48">
        <v>173</v>
      </c>
      <c r="N132" s="48">
        <v>2493</v>
      </c>
      <c r="O132" s="48">
        <v>29</v>
      </c>
      <c r="P132" s="48">
        <v>493.60633999999999</v>
      </c>
      <c r="Q132" s="48">
        <v>86.275300000000001</v>
      </c>
      <c r="R132" s="48">
        <v>0</v>
      </c>
      <c r="S132" s="48">
        <v>135</v>
      </c>
      <c r="T132" s="48">
        <v>384</v>
      </c>
      <c r="U132" s="48">
        <v>48</v>
      </c>
      <c r="V132" s="48">
        <v>14</v>
      </c>
      <c r="W132" s="48">
        <v>57</v>
      </c>
      <c r="X132" s="48">
        <v>6</v>
      </c>
      <c r="Y132" s="48">
        <v>22.04</v>
      </c>
      <c r="Z132" s="48">
        <v>0</v>
      </c>
      <c r="AA132" s="48">
        <v>29</v>
      </c>
      <c r="AB132" s="48">
        <v>0</v>
      </c>
      <c r="AC132" s="48">
        <v>10</v>
      </c>
      <c r="AD132" s="48">
        <v>8</v>
      </c>
      <c r="AE132" s="48">
        <v>60</v>
      </c>
      <c r="AF132" s="75">
        <v>16138.92164</v>
      </c>
      <c r="AG132" s="56"/>
      <c r="AH132" s="56"/>
      <c r="AI132" s="56"/>
      <c r="AJ132" s="56"/>
      <c r="AK132" s="56"/>
      <c r="AL132" s="56"/>
      <c r="AM132" s="56"/>
      <c r="AN132" s="56"/>
    </row>
    <row r="133" spans="1:40" s="17" customFormat="1" ht="16.5" customHeight="1">
      <c r="A133" s="41" t="s">
        <v>128</v>
      </c>
      <c r="B133" s="43" t="s">
        <v>249</v>
      </c>
      <c r="C133" s="48">
        <v>1649</v>
      </c>
      <c r="D133" s="48">
        <v>1858</v>
      </c>
      <c r="E133" s="48">
        <v>1794</v>
      </c>
      <c r="F133" s="48">
        <v>792</v>
      </c>
      <c r="G133" s="48">
        <v>171</v>
      </c>
      <c r="H133" s="48">
        <v>555</v>
      </c>
      <c r="I133" s="48">
        <v>918</v>
      </c>
      <c r="J133" s="48">
        <v>758</v>
      </c>
      <c r="K133" s="48">
        <v>1195</v>
      </c>
      <c r="L133" s="48">
        <v>1492</v>
      </c>
      <c r="M133" s="48">
        <v>972</v>
      </c>
      <c r="N133" s="48">
        <v>880</v>
      </c>
      <c r="O133" s="48">
        <v>43</v>
      </c>
      <c r="P133" s="48">
        <v>77.586950000000002</v>
      </c>
      <c r="Q133" s="48">
        <v>53.658630000000002</v>
      </c>
      <c r="R133" s="48">
        <v>27</v>
      </c>
      <c r="S133" s="48">
        <v>10</v>
      </c>
      <c r="T133" s="48">
        <v>91</v>
      </c>
      <c r="U133" s="48">
        <v>7</v>
      </c>
      <c r="V133" s="48">
        <v>64</v>
      </c>
      <c r="W133" s="48">
        <v>698</v>
      </c>
      <c r="X133" s="48">
        <v>6</v>
      </c>
      <c r="Y133" s="48">
        <v>0.2</v>
      </c>
      <c r="Z133" s="48">
        <v>1</v>
      </c>
      <c r="AA133" s="48">
        <v>11</v>
      </c>
      <c r="AB133" s="48">
        <v>0</v>
      </c>
      <c r="AC133" s="48">
        <v>16</v>
      </c>
      <c r="AD133" s="48">
        <v>4</v>
      </c>
      <c r="AE133" s="48">
        <v>88</v>
      </c>
      <c r="AF133" s="75">
        <v>14231.445580000001</v>
      </c>
      <c r="AG133" s="56"/>
      <c r="AH133" s="56"/>
      <c r="AI133" s="56"/>
      <c r="AJ133" s="56"/>
      <c r="AK133" s="56"/>
      <c r="AL133" s="56"/>
      <c r="AM133" s="56"/>
      <c r="AN133" s="56"/>
    </row>
    <row r="134" spans="1:40" s="17" customFormat="1" ht="16.5" customHeight="1">
      <c r="A134" s="41" t="s">
        <v>128</v>
      </c>
      <c r="B134" s="43" t="s">
        <v>250</v>
      </c>
      <c r="C134" s="48">
        <v>305</v>
      </c>
      <c r="D134" s="48">
        <v>110</v>
      </c>
      <c r="E134" s="48">
        <v>187</v>
      </c>
      <c r="F134" s="48">
        <v>103</v>
      </c>
      <c r="G134" s="48">
        <v>23</v>
      </c>
      <c r="H134" s="48">
        <v>139</v>
      </c>
      <c r="I134" s="48">
        <v>53</v>
      </c>
      <c r="J134" s="48">
        <v>426</v>
      </c>
      <c r="K134" s="48">
        <v>17</v>
      </c>
      <c r="L134" s="48">
        <v>0</v>
      </c>
      <c r="M134" s="48">
        <v>117</v>
      </c>
      <c r="N134" s="48">
        <v>213</v>
      </c>
      <c r="O134" s="48">
        <v>4</v>
      </c>
      <c r="P134" s="48">
        <v>0</v>
      </c>
      <c r="Q134" s="48">
        <v>1.6007499999999999</v>
      </c>
      <c r="R134" s="48">
        <v>0</v>
      </c>
      <c r="S134" s="48">
        <v>24</v>
      </c>
      <c r="T134" s="48">
        <v>42</v>
      </c>
      <c r="U134" s="48">
        <v>10</v>
      </c>
      <c r="V134" s="48">
        <v>0</v>
      </c>
      <c r="W134" s="48">
        <v>9</v>
      </c>
      <c r="X134" s="48">
        <v>7</v>
      </c>
      <c r="Y134" s="48">
        <v>0</v>
      </c>
      <c r="Z134" s="48">
        <v>0</v>
      </c>
      <c r="AA134" s="48">
        <v>1</v>
      </c>
      <c r="AB134" s="48">
        <v>0</v>
      </c>
      <c r="AC134" s="48">
        <v>0</v>
      </c>
      <c r="AD134" s="48">
        <v>4</v>
      </c>
      <c r="AE134" s="48">
        <v>8</v>
      </c>
      <c r="AF134" s="75">
        <v>1803.6007500000001</v>
      </c>
      <c r="AG134" s="56"/>
      <c r="AH134" s="56"/>
      <c r="AI134" s="56"/>
      <c r="AJ134" s="56"/>
      <c r="AK134" s="56"/>
      <c r="AL134" s="56"/>
      <c r="AM134" s="56"/>
      <c r="AN134" s="56"/>
    </row>
    <row r="135" spans="1:40" s="17" customFormat="1" ht="16.5" customHeight="1">
      <c r="A135" s="23"/>
      <c r="B135" s="21" t="s">
        <v>193</v>
      </c>
      <c r="C135" s="48">
        <v>51008</v>
      </c>
      <c r="D135" s="48">
        <v>22219</v>
      </c>
      <c r="E135" s="48">
        <v>25667</v>
      </c>
      <c r="F135" s="48">
        <v>22944</v>
      </c>
      <c r="G135" s="48">
        <v>13448</v>
      </c>
      <c r="H135" s="48">
        <v>12877</v>
      </c>
      <c r="I135" s="48">
        <v>21643</v>
      </c>
      <c r="J135" s="48">
        <v>19136</v>
      </c>
      <c r="K135" s="48">
        <v>28061</v>
      </c>
      <c r="L135" s="48">
        <v>9863</v>
      </c>
      <c r="M135" s="48">
        <v>42315</v>
      </c>
      <c r="N135" s="48">
        <v>25723</v>
      </c>
      <c r="O135" s="48">
        <v>2137</v>
      </c>
      <c r="P135" s="48">
        <v>2335.9579399999998</v>
      </c>
      <c r="Q135" s="48">
        <v>937.76936000000001</v>
      </c>
      <c r="R135" s="48">
        <v>80</v>
      </c>
      <c r="S135" s="48">
        <v>856</v>
      </c>
      <c r="T135" s="48">
        <v>1750</v>
      </c>
      <c r="U135" s="48">
        <v>118</v>
      </c>
      <c r="V135" s="48">
        <v>424</v>
      </c>
      <c r="W135" s="48">
        <v>1336</v>
      </c>
      <c r="X135" s="48">
        <v>157</v>
      </c>
      <c r="Y135" s="48">
        <v>64.378999999999991</v>
      </c>
      <c r="Z135" s="48">
        <v>192</v>
      </c>
      <c r="AA135" s="48">
        <v>352</v>
      </c>
      <c r="AB135" s="48">
        <v>570</v>
      </c>
      <c r="AC135" s="48">
        <v>59</v>
      </c>
      <c r="AD135" s="48">
        <v>232</v>
      </c>
      <c r="AE135" s="48">
        <v>1567</v>
      </c>
      <c r="AF135" s="75">
        <v>308072.10629999998</v>
      </c>
      <c r="AG135" s="56"/>
      <c r="AH135" s="56"/>
      <c r="AI135" s="56"/>
      <c r="AJ135" s="56"/>
      <c r="AK135" s="56"/>
      <c r="AL135" s="56"/>
      <c r="AM135" s="56"/>
      <c r="AN135" s="56"/>
    </row>
    <row r="136" spans="1:40" s="17" customFormat="1" ht="25.5">
      <c r="A136" s="41" t="s">
        <v>195</v>
      </c>
      <c r="B136" s="19" t="s">
        <v>251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/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8">
        <v>0</v>
      </c>
      <c r="AF136" s="75">
        <v>0</v>
      </c>
      <c r="AG136" s="56"/>
      <c r="AH136" s="56"/>
      <c r="AI136" s="56"/>
      <c r="AJ136" s="56"/>
      <c r="AK136" s="56"/>
      <c r="AL136" s="56"/>
      <c r="AM136" s="56"/>
      <c r="AN136" s="56"/>
    </row>
    <row r="137" spans="1:40" s="17" customFormat="1" ht="25.5" customHeight="1">
      <c r="A137" s="61" t="s">
        <v>134</v>
      </c>
      <c r="B137" s="62" t="s">
        <v>252</v>
      </c>
      <c r="C137" s="48">
        <v>0</v>
      </c>
      <c r="D137" s="48">
        <v>0</v>
      </c>
      <c r="E137" s="48">
        <v>2260</v>
      </c>
      <c r="F137" s="48">
        <v>0</v>
      </c>
      <c r="G137" s="48">
        <v>0</v>
      </c>
      <c r="H137" s="48"/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39.247999999999998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0</v>
      </c>
      <c r="AD137" s="48">
        <v>0</v>
      </c>
      <c r="AE137" s="48">
        <v>0</v>
      </c>
      <c r="AF137" s="75">
        <v>2299.248</v>
      </c>
      <c r="AG137" s="56"/>
      <c r="AH137" s="56"/>
      <c r="AI137" s="56"/>
      <c r="AJ137" s="56"/>
      <c r="AK137" s="56"/>
      <c r="AL137" s="56"/>
      <c r="AM137" s="56"/>
      <c r="AN137" s="56"/>
    </row>
    <row r="138" spans="1:40" s="17" customFormat="1" ht="16.5" customHeight="1">
      <c r="A138" s="61" t="s">
        <v>136</v>
      </c>
      <c r="B138" s="62" t="s">
        <v>253</v>
      </c>
      <c r="C138" s="48">
        <v>0</v>
      </c>
      <c r="D138" s="48">
        <v>0</v>
      </c>
      <c r="E138" s="48">
        <v>348</v>
      </c>
      <c r="F138" s="48">
        <v>0</v>
      </c>
      <c r="G138" s="48">
        <v>0</v>
      </c>
      <c r="H138" s="48"/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  <c r="Z138" s="48">
        <v>0</v>
      </c>
      <c r="AA138" s="48">
        <v>0</v>
      </c>
      <c r="AB138" s="48">
        <v>0</v>
      </c>
      <c r="AC138" s="48">
        <v>0</v>
      </c>
      <c r="AD138" s="48">
        <v>0</v>
      </c>
      <c r="AE138" s="48">
        <v>0</v>
      </c>
      <c r="AF138" s="75">
        <v>348</v>
      </c>
      <c r="AG138" s="56"/>
      <c r="AH138" s="56"/>
      <c r="AI138" s="56"/>
      <c r="AJ138" s="56"/>
      <c r="AK138" s="56"/>
      <c r="AL138" s="56"/>
      <c r="AM138" s="56"/>
      <c r="AN138" s="56"/>
    </row>
    <row r="139" spans="1:40" ht="16.5" customHeight="1">
      <c r="A139" s="61"/>
      <c r="B139" s="63" t="s">
        <v>254</v>
      </c>
      <c r="C139" s="48">
        <v>0</v>
      </c>
      <c r="D139" s="48">
        <v>0</v>
      </c>
      <c r="E139" s="48">
        <v>2608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39.247999999999998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75">
        <v>2647.248</v>
      </c>
    </row>
    <row r="140" spans="1:40" ht="17.25" customHeight="1">
      <c r="A140" s="46"/>
      <c r="B140" s="19" t="s">
        <v>255</v>
      </c>
      <c r="C140" s="48">
        <v>303387</v>
      </c>
      <c r="D140" s="48">
        <v>225224</v>
      </c>
      <c r="E140" s="48">
        <v>247190</v>
      </c>
      <c r="F140" s="48">
        <v>122451</v>
      </c>
      <c r="G140" s="48">
        <v>35918</v>
      </c>
      <c r="H140" s="48">
        <v>96168</v>
      </c>
      <c r="I140" s="48">
        <v>311521</v>
      </c>
      <c r="J140" s="48">
        <v>104559</v>
      </c>
      <c r="K140" s="48">
        <v>82062</v>
      </c>
      <c r="L140" s="48">
        <v>213894</v>
      </c>
      <c r="M140" s="48">
        <v>102560</v>
      </c>
      <c r="N140" s="48">
        <v>264816</v>
      </c>
      <c r="O140" s="48">
        <v>10468</v>
      </c>
      <c r="P140" s="48">
        <v>20456.626050000006</v>
      </c>
      <c r="Q140" s="48">
        <v>10998.19435</v>
      </c>
      <c r="R140" s="48">
        <v>7788</v>
      </c>
      <c r="S140" s="48">
        <v>11923</v>
      </c>
      <c r="T140" s="48">
        <v>69294</v>
      </c>
      <c r="U140" s="48">
        <v>6970</v>
      </c>
      <c r="V140" s="48">
        <v>15628</v>
      </c>
      <c r="W140" s="48">
        <v>14554</v>
      </c>
      <c r="X140" s="48">
        <v>8861</v>
      </c>
      <c r="Y140" s="48">
        <v>6475.4250000000002</v>
      </c>
      <c r="Z140" s="48">
        <v>5687</v>
      </c>
      <c r="AA140" s="48">
        <v>7850</v>
      </c>
      <c r="AB140" s="48">
        <v>6565</v>
      </c>
      <c r="AC140" s="48">
        <v>6524</v>
      </c>
      <c r="AD140" s="48">
        <v>15092</v>
      </c>
      <c r="AE140" s="48">
        <v>19269</v>
      </c>
      <c r="AF140" s="75">
        <v>2354153.2453999999</v>
      </c>
    </row>
    <row r="141" spans="1:40" ht="17.25" customHeight="1">
      <c r="A141" s="42" t="s">
        <v>256</v>
      </c>
      <c r="B141" s="19" t="s">
        <v>257</v>
      </c>
      <c r="C141" s="48">
        <v>11649</v>
      </c>
      <c r="D141" s="48">
        <v>0</v>
      </c>
      <c r="E141" s="48">
        <v>0</v>
      </c>
      <c r="F141" s="48">
        <v>1173</v>
      </c>
      <c r="G141" s="48">
        <v>0</v>
      </c>
      <c r="H141" s="48"/>
      <c r="I141" s="48">
        <v>15930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170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  <c r="AC141" s="48">
        <v>0</v>
      </c>
      <c r="AD141" s="48">
        <v>0</v>
      </c>
      <c r="AE141" s="48">
        <v>0</v>
      </c>
      <c r="AF141" s="75">
        <v>28922</v>
      </c>
    </row>
    <row r="142" spans="1:40" ht="15.75"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1:40" ht="15.75">
      <c r="A143" s="31" t="s">
        <v>68</v>
      </c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1:40" s="17" customFormat="1" ht="15.75">
      <c r="A144" s="80"/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56"/>
      <c r="AH144" s="56"/>
      <c r="AI144" s="56"/>
      <c r="AJ144" s="56"/>
      <c r="AK144" s="56"/>
      <c r="AL144" s="56"/>
      <c r="AM144" s="56"/>
      <c r="AN144" s="56"/>
    </row>
    <row r="145" spans="3:40" s="17" customFormat="1" ht="15.75"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  <c r="Q145" s="74"/>
      <c r="R145" s="74"/>
      <c r="S145" s="74"/>
      <c r="T145" s="74"/>
      <c r="U145" s="74"/>
      <c r="V145" s="74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56"/>
      <c r="AH145" s="56"/>
      <c r="AI145" s="56"/>
      <c r="AJ145" s="56"/>
      <c r="AK145" s="56"/>
      <c r="AL145" s="56"/>
      <c r="AM145" s="56"/>
      <c r="AN145" s="56"/>
    </row>
    <row r="146" spans="3:40" s="17" customFormat="1" ht="15.75"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  <c r="Q146" s="74"/>
      <c r="R146" s="74"/>
      <c r="S146" s="74"/>
      <c r="T146" s="74"/>
      <c r="U146" s="74"/>
      <c r="V146" s="74"/>
      <c r="W146" s="74"/>
      <c r="X146" s="74"/>
      <c r="Y146" s="74"/>
      <c r="Z146" s="74"/>
      <c r="AA146" s="74"/>
      <c r="AB146" s="74"/>
      <c r="AC146" s="74"/>
      <c r="AD146" s="74"/>
      <c r="AE146" s="74"/>
      <c r="AF146" s="74"/>
      <c r="AG146" s="56"/>
      <c r="AH146" s="56"/>
      <c r="AI146" s="56"/>
      <c r="AJ146" s="56"/>
      <c r="AK146" s="56"/>
      <c r="AL146" s="56"/>
      <c r="AM146" s="56"/>
      <c r="AN146" s="56"/>
    </row>
    <row r="147" spans="3:40" ht="15.75"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3:40" ht="15.75"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3:40" ht="15.75"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3:40" ht="15.75"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3:40" ht="15.75"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3:40" ht="15.75"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3:40" ht="15.75"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3:40" ht="15.75"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</row>
    <row r="155" spans="3:40" ht="15.75"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</row>
    <row r="156" spans="3:40" ht="15.75"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</row>
    <row r="157" spans="3:40" ht="15.75"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</row>
    <row r="158" spans="3:40" ht="15.75"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</row>
    <row r="159" spans="3:40" ht="15.75"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</row>
    <row r="160" spans="3:40" ht="15.75"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</row>
    <row r="161" spans="3:32" ht="15.75"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</row>
    <row r="162" spans="3:32" ht="15.75"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</row>
    <row r="163" spans="3:32" ht="15.75"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</row>
    <row r="164" spans="3:32" ht="15.75"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</row>
    <row r="165" spans="3:32" ht="15.75"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</row>
    <row r="166" spans="3:32" ht="15.75"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</row>
    <row r="167" spans="3:32" ht="15.75"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</row>
    <row r="168" spans="3:32" ht="15.75"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</row>
    <row r="169" spans="3:32" ht="15.75"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</row>
    <row r="170" spans="3:32" ht="15.75"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</row>
    <row r="171" spans="3:32" ht="15.75"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</row>
    <row r="172" spans="3:32" ht="15.75"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</row>
    <row r="173" spans="3:32" ht="15.75"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</row>
    <row r="174" spans="3:32" ht="15.75"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</row>
    <row r="175" spans="3:32" ht="15.75"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</row>
    <row r="176" spans="3:32" ht="15.75"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</row>
    <row r="177" spans="3:32" ht="15.75"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</row>
    <row r="178" spans="3:32" ht="15.75"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</row>
    <row r="179" spans="3:32" ht="15.75"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</row>
  </sheetData>
  <printOptions horizontalCentered="1"/>
  <pageMargins left="0.23622047244094491" right="0.23622047244094491" top="0.43307086614173229" bottom="0.23622047244094491" header="0.35433070866141736" footer="0.51181102362204722"/>
  <pageSetup paperSize="9" scale="29" orientation="landscape" r:id="rId1"/>
  <headerFooter alignWithMargins="0">
    <oddFooter>Page &amp;P of &amp;N</oddFooter>
  </headerFooter>
  <rowBreaks count="1" manualBreakCount="1">
    <brk id="67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Premiums</vt:lpstr>
      <vt:lpstr>Market Share</vt:lpstr>
      <vt:lpstr>Structute of Premiums</vt:lpstr>
      <vt:lpstr>Payments</vt:lpstr>
      <vt:lpstr>rel.share of payments</vt:lpstr>
      <vt:lpstr>Structure of Payments</vt:lpstr>
      <vt:lpstr>Repremiums</vt:lpstr>
      <vt:lpstr>Repayments</vt:lpstr>
      <vt:lpstr>Balance Sheet</vt:lpstr>
      <vt:lpstr>Income Statement</vt:lpstr>
      <vt:lpstr>Ratio</vt:lpstr>
      <vt:lpstr>'Balance Sheet'!Print_Area</vt:lpstr>
      <vt:lpstr>'Income Statement'!Print_Area</vt:lpstr>
      <vt:lpstr>'Market Share'!Print_Area</vt:lpstr>
      <vt:lpstr>Payments!Print_Area</vt:lpstr>
      <vt:lpstr>Premiums!Print_Area</vt:lpstr>
      <vt:lpstr>Ratio!Print_Area</vt:lpstr>
      <vt:lpstr>'rel.share of payments'!Print_Area</vt:lpstr>
      <vt:lpstr>Repayments!Print_Area</vt:lpstr>
      <vt:lpstr>Repremiums!Print_Area</vt:lpstr>
      <vt:lpstr>'Structure of Payments'!Print_Area</vt:lpstr>
      <vt:lpstr>'Structute of Premiums'!Print_Area</vt:lpstr>
      <vt:lpstr>'Balance Sheet'!Print_Titles</vt:lpstr>
      <vt:lpstr>Payments!Print_Titles</vt:lpstr>
      <vt:lpstr>Premiums!Print_Titles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Mircho R. Stoyanov</dc:creator>
  <cp:lastModifiedBy>karaboeva_e</cp:lastModifiedBy>
  <cp:lastPrinted>2017-06-28T14:40:39Z</cp:lastPrinted>
  <dcterms:created xsi:type="dcterms:W3CDTF">2002-06-21T09:12:00Z</dcterms:created>
  <dcterms:modified xsi:type="dcterms:W3CDTF">2017-07-06T14:08:34Z</dcterms:modified>
</cp:coreProperties>
</file>