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60" windowWidth="20850" windowHeight="4455" tabRatio="858" firstSheet="2" activeTab="2"/>
  </bookViews>
  <sheets>
    <sheet name="6" sheetId="10" state="veryHidden" r:id="rId1"/>
    <sheet name="3" sheetId="9" state="veryHidden" r:id="rId2"/>
    <sheet name="ДПФ - ІV-то тримесечие 2016 г." sheetId="7" r:id="rId3"/>
    <sheet name="ДПФ - 2016" sheetId="11" r:id="rId4"/>
  </sheets>
  <definedNames>
    <definedName name="_xlnm.Print_Area" localSheetId="1">'3'!$A$1:$X$38</definedName>
    <definedName name="_xlnm.Print_Area" localSheetId="0">'6'!$A$1:$X$38</definedName>
    <definedName name="_xlnm.Print_Area" localSheetId="3">'ДПФ - 2016'!$A$1:$Z$44</definedName>
    <definedName name="_xlnm.Print_Area" localSheetId="2">'ДПФ - ІV-то тримесечие 2016 г.'!$A$1:$X$44</definedName>
    <definedName name="_xlnm.Print_Titles" localSheetId="1">'3'!$A:$B</definedName>
    <definedName name="_xlnm.Print_Titles" localSheetId="0">'6'!$A:$B</definedName>
    <definedName name="_xlnm.Print_Titles" localSheetId="3">'ДПФ - 2016'!$A:$B</definedName>
    <definedName name="_xlnm.Print_Titles" localSheetId="2">'ДПФ - ІV-то тримесечие 2016 г.'!$A:$B</definedName>
  </definedNames>
  <calcPr calcId="124519"/>
</workbook>
</file>

<file path=xl/calcChain.xml><?xml version="1.0" encoding="utf-8"?>
<calcChain xmlns="http://schemas.openxmlformats.org/spreadsheetml/2006/main">
  <c r="D16" i="11"/>
  <c r="V16" s="1"/>
  <c r="F16"/>
  <c r="H16"/>
  <c r="J16"/>
  <c r="L16"/>
  <c r="N16"/>
  <c r="P16"/>
  <c r="R16"/>
  <c r="T16"/>
  <c r="C16"/>
  <c r="E16"/>
  <c r="U16" s="1"/>
  <c r="G16"/>
  <c r="I16"/>
  <c r="K16"/>
  <c r="M16"/>
  <c r="O16"/>
  <c r="Q16"/>
  <c r="S16"/>
  <c r="P16" i="7"/>
  <c r="T16"/>
  <c r="R16"/>
  <c r="N16"/>
  <c r="L16"/>
  <c r="J16"/>
  <c r="H16"/>
  <c r="F16"/>
  <c r="D16"/>
  <c r="S16"/>
  <c r="Q16"/>
  <c r="O16"/>
  <c r="M16"/>
  <c r="K16"/>
  <c r="I16"/>
  <c r="G16"/>
  <c r="E16"/>
  <c r="C16"/>
  <c r="U16" s="1"/>
  <c r="V16"/>
  <c r="U8" i="10"/>
  <c r="V8"/>
  <c r="U9"/>
  <c r="V9"/>
  <c r="U10"/>
  <c r="V10"/>
  <c r="U11"/>
  <c r="V11"/>
  <c r="U12"/>
  <c r="V12"/>
  <c r="U13"/>
  <c r="V13"/>
  <c r="U14"/>
  <c r="V14"/>
  <c r="U15"/>
  <c r="V15"/>
  <c r="U16"/>
  <c r="V16"/>
  <c r="C17"/>
  <c r="W8" s="1"/>
  <c r="D17"/>
  <c r="X8" s="1"/>
  <c r="E17"/>
  <c r="W9" s="1"/>
  <c r="F17"/>
  <c r="X9" s="1"/>
  <c r="G17"/>
  <c r="W10" s="1"/>
  <c r="H17"/>
  <c r="X10" s="1"/>
  <c r="I17"/>
  <c r="W11" s="1"/>
  <c r="J17"/>
  <c r="X11" s="1"/>
  <c r="K17"/>
  <c r="W12" s="1"/>
  <c r="L17"/>
  <c r="X12" s="1"/>
  <c r="M17"/>
  <c r="W13" s="1"/>
  <c r="N17"/>
  <c r="X13" s="1"/>
  <c r="O17"/>
  <c r="W14" s="1"/>
  <c r="P17"/>
  <c r="X14" s="1"/>
  <c r="Q17"/>
  <c r="W15" s="1"/>
  <c r="R17"/>
  <c r="X15" s="1"/>
  <c r="S17"/>
  <c r="W16" s="1"/>
  <c r="T17"/>
  <c r="X16" s="1"/>
  <c r="U17"/>
  <c r="U8" i="9"/>
  <c r="V8"/>
  <c r="U9"/>
  <c r="V9"/>
  <c r="U10"/>
  <c r="V10"/>
  <c r="U11"/>
  <c r="V11"/>
  <c r="U12"/>
  <c r="V12"/>
  <c r="U13"/>
  <c r="V13"/>
  <c r="U14"/>
  <c r="V14"/>
  <c r="U15"/>
  <c r="V15"/>
  <c r="U16"/>
  <c r="V16"/>
  <c r="C17"/>
  <c r="W8" s="1"/>
  <c r="D17"/>
  <c r="X8" s="1"/>
  <c r="E17"/>
  <c r="W9" s="1"/>
  <c r="F17"/>
  <c r="X9" s="1"/>
  <c r="G17"/>
  <c r="W10" s="1"/>
  <c r="H17"/>
  <c r="X10" s="1"/>
  <c r="I17"/>
  <c r="W11" s="1"/>
  <c r="J17"/>
  <c r="X11" s="1"/>
  <c r="K17"/>
  <c r="W12" s="1"/>
  <c r="L17"/>
  <c r="X12" s="1"/>
  <c r="M17"/>
  <c r="W13" s="1"/>
  <c r="N17"/>
  <c r="X13" s="1"/>
  <c r="O17"/>
  <c r="W14" s="1"/>
  <c r="P17"/>
  <c r="X14" s="1"/>
  <c r="Q17"/>
  <c r="W15" s="1"/>
  <c r="R17"/>
  <c r="X15" s="1"/>
  <c r="S17"/>
  <c r="W16" s="1"/>
  <c r="T17"/>
  <c r="X16" s="1"/>
  <c r="U17"/>
  <c r="V17" l="1"/>
  <c r="V17" i="10"/>
</calcChain>
</file>

<file path=xl/sharedStrings.xml><?xml version="1.0" encoding="utf-8"?>
<sst xmlns="http://schemas.openxmlformats.org/spreadsheetml/2006/main" count="192" uniqueCount="30">
  <si>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</si>
  <si>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</si>
  <si>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</si>
  <si>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</si>
  <si>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</si>
  <si>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</si>
  <si>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</si>
  <si>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 xml:space="preserve">"Ай Ен Джи ДПФ" </t>
  </si>
  <si>
    <t>ДПФ "ЦКБ - Сила"</t>
  </si>
  <si>
    <t>ДПФ "Лукойл-Гарант България"</t>
  </si>
  <si>
    <t xml:space="preserve">"ДЗИ ДПФ" </t>
  </si>
  <si>
    <t>ДПФ "Лукойл-Гарант"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</si>
  <si>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</si>
  <si>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</si>
  <si>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</si>
  <si>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</si>
  <si>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</si>
  <si>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 xml:space="preserve">, подали заявление през периода 01.01.2007 г. - 31.03.2007 г. </t>
    </r>
  </si>
  <si>
    <t>и за размера на прехвърлените средства от 15.03.2007г. до 15.05.2007 г.</t>
  </si>
  <si>
    <t>ДПФ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</si>
  <si>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 xml:space="preserve">, подали заявление през периода 01.04.2007 г. - 30.06.2007 г. </t>
    </r>
  </si>
  <si>
    <t>и за размера на прехвърлените средства от 15.06.2007г. до 15.08.2007 г.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</si>
  <si>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</si>
  <si>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</si>
  <si>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</si>
  <si>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</si>
  <si>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 xml:space="preserve">"Ен Ен ДПФ"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</si>
  <si>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01.10.2016 г. - 31.12.2016 г.</t>
    </r>
  </si>
  <si>
    <t>и за размера на прехвърлените средства от 15.12.2016 г. до 15.02.2017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</si>
  <si>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01.01.2016 г. - 31.12.2016 г.</t>
    </r>
  </si>
</sst>
</file>

<file path=xl/styles.xml><?xml version="1.0" encoding="utf-8"?>
<styleSheet xmlns="http://schemas.openxmlformats.org/spreadsheetml/2006/main">
  <fonts count="13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lightUp">
        <bgColor indexed="22"/>
      </patternFill>
    </fill>
    <fill>
      <patternFill patternType="solid">
        <fgColor indexed="65"/>
        <bgColor indexed="64"/>
      </patternFill>
    </fill>
    <fill>
      <patternFill patternType="lightUp">
        <bgColor theme="9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3" fontId="1" fillId="2" borderId="1" xfId="0" applyNumberFormat="1" applyFont="1" applyFill="1" applyBorder="1"/>
    <xf numFmtId="3" fontId="1" fillId="0" borderId="1" xfId="0" applyNumberFormat="1" applyFont="1" applyBorder="1"/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/>
    <xf numFmtId="3" fontId="1" fillId="2" borderId="2" xfId="0" applyNumberFormat="1" applyFont="1" applyFill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6" fillId="0" borderId="1" xfId="0" applyNumberFormat="1" applyFont="1" applyBorder="1"/>
    <xf numFmtId="3" fontId="6" fillId="0" borderId="2" xfId="0" applyNumberFormat="1" applyFont="1" applyBorder="1"/>
    <xf numFmtId="0" fontId="10" fillId="0" borderId="0" xfId="0" applyFont="1"/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/>
    <xf numFmtId="0" fontId="1" fillId="0" borderId="0" xfId="0" applyFont="1" applyBorder="1"/>
    <xf numFmtId="3" fontId="1" fillId="0" borderId="3" xfId="0" applyNumberFormat="1" applyFont="1" applyBorder="1"/>
    <xf numFmtId="3" fontId="1" fillId="2" borderId="3" xfId="0" applyNumberFormat="1" applyFont="1" applyFill="1" applyBorder="1"/>
    <xf numFmtId="3" fontId="7" fillId="0" borderId="3" xfId="0" applyNumberFormat="1" applyFont="1" applyFill="1" applyBorder="1"/>
    <xf numFmtId="3" fontId="6" fillId="0" borderId="3" xfId="0" applyNumberFormat="1" applyFont="1" applyBorder="1"/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3" fontId="1" fillId="0" borderId="2" xfId="0" applyNumberFormat="1" applyFont="1" applyFill="1" applyBorder="1"/>
    <xf numFmtId="0" fontId="1" fillId="3" borderId="0" xfId="0" applyFont="1" applyFill="1"/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vertical="center"/>
    </xf>
    <xf numFmtId="3" fontId="7" fillId="3" borderId="1" xfId="0" applyNumberFormat="1" applyFont="1" applyFill="1" applyBorder="1"/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0" xfId="0" applyFont="1" applyFill="1" applyBorder="1"/>
    <xf numFmtId="3" fontId="7" fillId="3" borderId="2" xfId="0" applyNumberFormat="1" applyFont="1" applyFill="1" applyBorder="1"/>
    <xf numFmtId="3" fontId="2" fillId="3" borderId="0" xfId="0" applyNumberFormat="1" applyFont="1" applyFill="1"/>
    <xf numFmtId="3" fontId="1" fillId="3" borderId="0" xfId="0" applyNumberFormat="1" applyFont="1" applyFill="1"/>
    <xf numFmtId="3" fontId="4" fillId="3" borderId="0" xfId="0" applyNumberFormat="1" applyFont="1" applyFill="1" applyBorder="1"/>
    <xf numFmtId="3" fontId="1" fillId="3" borderId="6" xfId="0" applyNumberFormat="1" applyFont="1" applyFill="1" applyBorder="1"/>
    <xf numFmtId="3" fontId="2" fillId="3" borderId="0" xfId="0" applyNumberFormat="1" applyFont="1" applyFill="1" applyBorder="1"/>
    <xf numFmtId="3" fontId="3" fillId="3" borderId="0" xfId="0" applyNumberFormat="1" applyFont="1" applyFill="1" applyBorder="1"/>
    <xf numFmtId="0" fontId="1" fillId="3" borderId="3" xfId="0" applyFont="1" applyFill="1" applyBorder="1" applyAlignment="1">
      <alignment vertical="center" wrapText="1"/>
    </xf>
    <xf numFmtId="3" fontId="7" fillId="3" borderId="0" xfId="0" applyNumberFormat="1" applyFont="1" applyFill="1" applyBorder="1"/>
    <xf numFmtId="0" fontId="1" fillId="3" borderId="2" xfId="0" applyFont="1" applyFill="1" applyBorder="1" applyAlignment="1">
      <alignment vertical="center" wrapText="1"/>
    </xf>
    <xf numFmtId="3" fontId="1" fillId="3" borderId="0" xfId="0" applyNumberFormat="1" applyFont="1" applyFill="1" applyBorder="1"/>
    <xf numFmtId="3" fontId="2" fillId="3" borderId="6" xfId="0" applyNumberFormat="1" applyFont="1" applyFill="1" applyBorder="1"/>
    <xf numFmtId="3" fontId="6" fillId="3" borderId="1" xfId="0" applyNumberFormat="1" applyFont="1" applyFill="1" applyBorder="1"/>
    <xf numFmtId="3" fontId="6" fillId="3" borderId="2" xfId="0" applyNumberFormat="1" applyFont="1" applyFill="1" applyBorder="1"/>
    <xf numFmtId="3" fontId="1" fillId="3" borderId="1" xfId="0" applyNumberFormat="1" applyFont="1" applyFill="1" applyBorder="1"/>
    <xf numFmtId="3" fontId="1" fillId="3" borderId="3" xfId="0" applyNumberFormat="1" applyFont="1" applyFill="1" applyBorder="1"/>
    <xf numFmtId="3" fontId="1" fillId="3" borderId="2" xfId="0" applyNumberFormat="1" applyFont="1" applyFill="1" applyBorder="1"/>
    <xf numFmtId="0" fontId="1" fillId="3" borderId="7" xfId="0" applyFont="1" applyFill="1" applyBorder="1"/>
    <xf numFmtId="4" fontId="1" fillId="0" borderId="7" xfId="0" applyNumberFormat="1" applyFont="1" applyFill="1" applyBorder="1" applyAlignment="1"/>
    <xf numFmtId="4" fontId="1" fillId="3" borderId="7" xfId="0" applyNumberFormat="1" applyFont="1" applyFill="1" applyBorder="1" applyAlignment="1"/>
    <xf numFmtId="0" fontId="1" fillId="0" borderId="0" xfId="0" applyFont="1" applyFill="1"/>
    <xf numFmtId="3" fontId="1" fillId="4" borderId="1" xfId="0" applyNumberFormat="1" applyFont="1" applyFill="1" applyBorder="1" applyAlignment="1"/>
    <xf numFmtId="4" fontId="1" fillId="4" borderId="1" xfId="0" applyNumberFormat="1" applyFont="1" applyFill="1" applyBorder="1" applyAlignme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3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textRotation="90"/>
    </xf>
    <xf numFmtId="0" fontId="1" fillId="3" borderId="9" xfId="0" applyFont="1" applyFill="1" applyBorder="1" applyAlignment="1">
      <alignment horizontal="center" vertical="center" textRotation="90"/>
    </xf>
    <xf numFmtId="0" fontId="1" fillId="3" borderId="10" xfId="0" applyFont="1" applyFill="1" applyBorder="1" applyAlignment="1">
      <alignment horizontal="center" vertical="center" textRotation="90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5.3455019556714473E-2"/>
          <c:y val="0.11518339330338025"/>
          <c:w val="0.89048239895697479"/>
          <c:h val="0.65183329392140221"/>
        </c:manualLayout>
      </c:layout>
      <c:barChart>
        <c:barDir val="col"/>
        <c:grouping val="clustered"/>
        <c:ser>
          <c:idx val="0"/>
          <c:order val="0"/>
          <c:tx>
            <c:strRef>
              <c:f>'6'!$B$8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8246055292632088E-3"/>
                  <c:y val="1.6256638214248685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'6'!$W$8</c:f>
              <c:numCache>
                <c:formatCode>#,##0</c:formatCode>
                <c:ptCount val="1"/>
                <c:pt idx="0">
                  <c:v>-274</c:v>
                </c:pt>
              </c:numCache>
            </c:numRef>
          </c:val>
        </c:ser>
        <c:ser>
          <c:idx val="1"/>
          <c:order val="1"/>
          <c:tx>
            <c:strRef>
              <c:f>'6'!$B$9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7246866305988065E-3"/>
                  <c:y val="5.4188294252130679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'6'!$W$9</c:f>
              <c:numCache>
                <c:formatCode>#,##0</c:formatCode>
                <c:ptCount val="1"/>
                <c:pt idx="0">
                  <c:v>218</c:v>
                </c:pt>
              </c:numCache>
            </c:numRef>
          </c:val>
        </c:ser>
        <c:ser>
          <c:idx val="2"/>
          <c:order val="2"/>
          <c:tx>
            <c:strRef>
              <c:f>'6'!$B$10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'6'!$W$10</c:f>
              <c:numCache>
                <c:formatCode>#,##0</c:formatCode>
                <c:ptCount val="1"/>
                <c:pt idx="0">
                  <c:v>26</c:v>
                </c:pt>
              </c:numCache>
            </c:numRef>
          </c:val>
        </c:ser>
        <c:ser>
          <c:idx val="3"/>
          <c:order val="3"/>
          <c:tx>
            <c:strRef>
              <c:f>'6'!$B$11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'6'!$W$11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</c:ser>
        <c:ser>
          <c:idx val="4"/>
          <c:order val="4"/>
          <c:tx>
            <c:strRef>
              <c:f>'6'!$B$12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1078134463960799E-3"/>
                  <c:y val="1.4986984845396253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'6'!$W$12</c:f>
              <c:numCache>
                <c:formatCode>#,##0</c:formatCode>
                <c:ptCount val="1"/>
                <c:pt idx="0">
                  <c:v>-15</c:v>
                </c:pt>
              </c:numCache>
            </c:numRef>
          </c:val>
        </c:ser>
        <c:ser>
          <c:idx val="5"/>
          <c:order val="5"/>
          <c:tx>
            <c:strRef>
              <c:f>'6'!$B$13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'6'!$W$13</c:f>
              <c:numCache>
                <c:formatCode>#,##0</c:formatCode>
                <c:ptCount val="1"/>
                <c:pt idx="0">
                  <c:v>84</c:v>
                </c:pt>
              </c:numCache>
            </c:numRef>
          </c:val>
        </c:ser>
        <c:ser>
          <c:idx val="6"/>
          <c:order val="6"/>
          <c:tx>
            <c:strRef>
              <c:f>'6'!$B$14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'6'!$W$14</c:f>
              <c:numCache>
                <c:formatCode>#,##0</c:formatCode>
                <c:ptCount val="1"/>
                <c:pt idx="0">
                  <c:v>-24</c:v>
                </c:pt>
              </c:numCache>
            </c:numRef>
          </c:val>
        </c:ser>
        <c:ser>
          <c:idx val="7"/>
          <c:order val="7"/>
          <c:tx>
            <c:strRef>
              <c:f>'6'!$B$15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'6'!$W$15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</c:ser>
        <c:ser>
          <c:idx val="8"/>
          <c:order val="8"/>
          <c:tx>
            <c:strRef>
              <c:f>'6'!$B$16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'6'!$W$16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axId val="99365248"/>
        <c:axId val="99366784"/>
      </c:barChart>
      <c:catAx>
        <c:axId val="99365248"/>
        <c:scaling>
          <c:orientation val="minMax"/>
        </c:scaling>
        <c:delete val="1"/>
        <c:axPos val="b"/>
        <c:tickLblPos val="nextTo"/>
        <c:crossAx val="99366784"/>
        <c:crosses val="autoZero"/>
        <c:auto val="1"/>
        <c:lblAlgn val="ctr"/>
        <c:lblOffset val="100"/>
      </c:catAx>
      <c:valAx>
        <c:axId val="993667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993652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6818774445893089"/>
          <c:y val="0.81937282708771342"/>
          <c:w val="0.89178617992177289"/>
          <c:h val="0.986912368938175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4.8809580554292874E-2"/>
          <c:y val="0.1210526315789474"/>
          <c:w val="0.92500107538257492"/>
          <c:h val="0.65263157894736845"/>
        </c:manualLayout>
      </c:layout>
      <c:barChart>
        <c:barDir val="col"/>
        <c:grouping val="clustered"/>
        <c:ser>
          <c:idx val="0"/>
          <c:order val="0"/>
          <c:tx>
            <c:strRef>
              <c:f>'6'!$B$8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'6'!$X$8</c:f>
              <c:numCache>
                <c:formatCode>#,##0</c:formatCode>
                <c:ptCount val="1"/>
                <c:pt idx="0">
                  <c:v>-96724.369999999937</c:v>
                </c:pt>
              </c:numCache>
            </c:numRef>
          </c:val>
        </c:ser>
        <c:ser>
          <c:idx val="1"/>
          <c:order val="1"/>
          <c:tx>
            <c:strRef>
              <c:f>'6'!$B$9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'6'!$X$9</c:f>
              <c:numCache>
                <c:formatCode>#,##0</c:formatCode>
                <c:ptCount val="1"/>
                <c:pt idx="0">
                  <c:v>244715.01999999996</c:v>
                </c:pt>
              </c:numCache>
            </c:numRef>
          </c:val>
        </c:ser>
        <c:ser>
          <c:idx val="2"/>
          <c:order val="2"/>
          <c:tx>
            <c:strRef>
              <c:f>'6'!$B$10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'6'!$X$10</c:f>
              <c:numCache>
                <c:formatCode>#,##0</c:formatCode>
                <c:ptCount val="1"/>
                <c:pt idx="0">
                  <c:v>30870.720000000001</c:v>
                </c:pt>
              </c:numCache>
            </c:numRef>
          </c:val>
        </c:ser>
        <c:ser>
          <c:idx val="3"/>
          <c:order val="3"/>
          <c:tx>
            <c:strRef>
              <c:f>'6'!$B$11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'6'!$X$11</c:f>
              <c:numCache>
                <c:formatCode>#,##0</c:formatCode>
                <c:ptCount val="1"/>
                <c:pt idx="0">
                  <c:v>-221369.88</c:v>
                </c:pt>
              </c:numCache>
            </c:numRef>
          </c:val>
        </c:ser>
        <c:ser>
          <c:idx val="4"/>
          <c:order val="4"/>
          <c:tx>
            <c:strRef>
              <c:f>'6'!$B$12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'6'!$X$12</c:f>
              <c:numCache>
                <c:formatCode>#,##0</c:formatCode>
                <c:ptCount val="1"/>
                <c:pt idx="0">
                  <c:v>40321.569999999992</c:v>
                </c:pt>
              </c:numCache>
            </c:numRef>
          </c:val>
        </c:ser>
        <c:ser>
          <c:idx val="5"/>
          <c:order val="5"/>
          <c:tx>
            <c:strRef>
              <c:f>'6'!$B$13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'6'!$X$13</c:f>
              <c:numCache>
                <c:formatCode>#,##0</c:formatCode>
                <c:ptCount val="1"/>
                <c:pt idx="0">
                  <c:v>62113.25</c:v>
                </c:pt>
              </c:numCache>
            </c:numRef>
          </c:val>
        </c:ser>
        <c:ser>
          <c:idx val="6"/>
          <c:order val="6"/>
          <c:tx>
            <c:strRef>
              <c:f>'6'!$B$14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'6'!$X$14</c:f>
              <c:numCache>
                <c:formatCode>#,##0</c:formatCode>
                <c:ptCount val="1"/>
                <c:pt idx="0">
                  <c:v>-45573.33</c:v>
                </c:pt>
              </c:numCache>
            </c:numRef>
          </c:val>
        </c:ser>
        <c:ser>
          <c:idx val="7"/>
          <c:order val="7"/>
          <c:tx>
            <c:strRef>
              <c:f>'6'!$B$15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'6'!$X$15</c:f>
              <c:numCache>
                <c:formatCode>#,##0</c:formatCode>
                <c:ptCount val="1"/>
                <c:pt idx="0">
                  <c:v>-14352.98</c:v>
                </c:pt>
              </c:numCache>
            </c:numRef>
          </c:val>
        </c:ser>
        <c:ser>
          <c:idx val="8"/>
          <c:order val="8"/>
          <c:tx>
            <c:strRef>
              <c:f>'6'!$B$16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val>
            <c:numRef>
              <c:f>'6'!$X$16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dLbls>
          <c:showVal val="1"/>
        </c:dLbls>
        <c:axId val="103352960"/>
        <c:axId val="103358848"/>
      </c:barChart>
      <c:catAx>
        <c:axId val="103352960"/>
        <c:scaling>
          <c:orientation val="minMax"/>
        </c:scaling>
        <c:delete val="1"/>
        <c:axPos val="b"/>
        <c:tickLblPos val="nextTo"/>
        <c:crossAx val="103358848"/>
        <c:crosses val="autoZero"/>
        <c:auto val="1"/>
        <c:lblAlgn val="ctr"/>
        <c:lblOffset val="100"/>
      </c:catAx>
      <c:valAx>
        <c:axId val="1033588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033529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166691663542063"/>
          <c:y val="0.81842105263157949"/>
          <c:w val="0.8761914760654923"/>
          <c:h val="0.9657894736842108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5.3455019556714473E-2"/>
          <c:y val="0.11518339330338025"/>
          <c:w val="0.89048239895697479"/>
          <c:h val="0.65183329392140221"/>
        </c:manualLayout>
      </c:layout>
      <c:barChart>
        <c:barDir val="col"/>
        <c:grouping val="clustered"/>
        <c:ser>
          <c:idx val="0"/>
          <c:order val="0"/>
          <c:tx>
            <c:strRef>
              <c:f>'3'!$B$8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8246055292632088E-3"/>
                  <c:y val="1.4860494386475616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'3'!$W$8</c:f>
              <c:numCache>
                <c:formatCode>#,##0</c:formatCode>
                <c:ptCount val="1"/>
                <c:pt idx="0">
                  <c:v>-441</c:v>
                </c:pt>
              </c:numCache>
            </c:numRef>
          </c:val>
        </c:ser>
        <c:ser>
          <c:idx val="1"/>
          <c:order val="1"/>
          <c:tx>
            <c:strRef>
              <c:f>'3'!$B$9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7246866305988065E-3"/>
                  <c:y val="4.1971688597275394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'3'!$W$9</c:f>
              <c:numCache>
                <c:formatCode>#,##0</c:formatCode>
                <c:ptCount val="1"/>
                <c:pt idx="0">
                  <c:v>297</c:v>
                </c:pt>
              </c:numCache>
            </c:numRef>
          </c:val>
        </c:ser>
        <c:ser>
          <c:idx val="2"/>
          <c:order val="2"/>
          <c:tx>
            <c:strRef>
              <c:f>'3'!$B$10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'3'!$W$10</c:f>
              <c:numCache>
                <c:formatCode>#,##0</c:formatCode>
                <c:ptCount val="1"/>
                <c:pt idx="0">
                  <c:v>174</c:v>
                </c:pt>
              </c:numCache>
            </c:numRef>
          </c:val>
        </c:ser>
        <c:ser>
          <c:idx val="3"/>
          <c:order val="3"/>
          <c:tx>
            <c:strRef>
              <c:f>'3'!$B$11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'3'!$W$11</c:f>
              <c:numCache>
                <c:formatCode>#,##0</c:formatCode>
                <c:ptCount val="1"/>
                <c:pt idx="0">
                  <c:v>-70</c:v>
                </c:pt>
              </c:numCache>
            </c:numRef>
          </c:val>
        </c:ser>
        <c:ser>
          <c:idx val="4"/>
          <c:order val="4"/>
          <c:tx>
            <c:strRef>
              <c:f>'3'!$B$12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9687434768177257E-3"/>
                  <c:y val="1.5436457237066645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'3'!$W$12</c:f>
              <c:numCache>
                <c:formatCode>#,##0</c:formatCode>
                <c:ptCount val="1"/>
                <c:pt idx="0">
                  <c:v>-243</c:v>
                </c:pt>
              </c:numCache>
            </c:numRef>
          </c:val>
        </c:ser>
        <c:ser>
          <c:idx val="5"/>
          <c:order val="5"/>
          <c:tx>
            <c:strRef>
              <c:f>'3'!$B$13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'3'!$W$13</c:f>
              <c:numCache>
                <c:formatCode>#,##0</c:formatCode>
                <c:ptCount val="1"/>
                <c:pt idx="0">
                  <c:v>326</c:v>
                </c:pt>
              </c:numCache>
            </c:numRef>
          </c:val>
        </c:ser>
        <c:ser>
          <c:idx val="6"/>
          <c:order val="6"/>
          <c:tx>
            <c:strRef>
              <c:f>'3'!$B$14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'3'!$W$14</c:f>
              <c:numCache>
                <c:formatCode>#,##0</c:formatCode>
                <c:ptCount val="1"/>
                <c:pt idx="0">
                  <c:v>-45</c:v>
                </c:pt>
              </c:numCache>
            </c:numRef>
          </c:val>
        </c:ser>
        <c:ser>
          <c:idx val="7"/>
          <c:order val="7"/>
          <c:tx>
            <c:strRef>
              <c:f>'3'!$B$15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'3'!$W$15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</c:ser>
        <c:ser>
          <c:idx val="8"/>
          <c:order val="8"/>
          <c:tx>
            <c:strRef>
              <c:f>'3'!$B$16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'3'!$W$16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axId val="108299776"/>
        <c:axId val="108301312"/>
      </c:barChart>
      <c:catAx>
        <c:axId val="108299776"/>
        <c:scaling>
          <c:orientation val="minMax"/>
        </c:scaling>
        <c:delete val="1"/>
        <c:axPos val="b"/>
        <c:tickLblPos val="nextTo"/>
        <c:crossAx val="108301312"/>
        <c:crosses val="autoZero"/>
        <c:auto val="1"/>
        <c:lblAlgn val="ctr"/>
        <c:lblOffset val="100"/>
      </c:catAx>
      <c:valAx>
        <c:axId val="108301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082997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6818774445893089"/>
          <c:y val="0.81937282708771342"/>
          <c:w val="0.89178617992177289"/>
          <c:h val="0.9869123689381755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4.8809580554292874E-2"/>
          <c:y val="0.1210526315789474"/>
          <c:w val="0.92500107538257492"/>
          <c:h val="0.65263157894736845"/>
        </c:manualLayout>
      </c:layout>
      <c:barChart>
        <c:barDir val="col"/>
        <c:grouping val="clustered"/>
        <c:ser>
          <c:idx val="0"/>
          <c:order val="0"/>
          <c:tx>
            <c:strRef>
              <c:f>'3'!$B$8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'3'!$X$8</c:f>
              <c:numCache>
                <c:formatCode>#,##0</c:formatCode>
                <c:ptCount val="1"/>
                <c:pt idx="0">
                  <c:v>-305791</c:v>
                </c:pt>
              </c:numCache>
            </c:numRef>
          </c:val>
        </c:ser>
        <c:ser>
          <c:idx val="1"/>
          <c:order val="1"/>
          <c:tx>
            <c:strRef>
              <c:f>'3'!$B$9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'3'!$X$9</c:f>
              <c:numCache>
                <c:formatCode>#,##0</c:formatCode>
                <c:ptCount val="1"/>
                <c:pt idx="0">
                  <c:v>279062</c:v>
                </c:pt>
              </c:numCache>
            </c:numRef>
          </c:val>
        </c:ser>
        <c:ser>
          <c:idx val="2"/>
          <c:order val="2"/>
          <c:tx>
            <c:strRef>
              <c:f>'3'!$B$10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'3'!$X$10</c:f>
              <c:numCache>
                <c:formatCode>#,##0</c:formatCode>
                <c:ptCount val="1"/>
                <c:pt idx="0">
                  <c:v>114655</c:v>
                </c:pt>
              </c:numCache>
            </c:numRef>
          </c:val>
        </c:ser>
        <c:ser>
          <c:idx val="3"/>
          <c:order val="3"/>
          <c:tx>
            <c:strRef>
              <c:f>'3'!$B$11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'3'!$X$11</c:f>
              <c:numCache>
                <c:formatCode>#,##0</c:formatCode>
                <c:ptCount val="1"/>
                <c:pt idx="0">
                  <c:v>-262854</c:v>
                </c:pt>
              </c:numCache>
            </c:numRef>
          </c:val>
        </c:ser>
        <c:ser>
          <c:idx val="4"/>
          <c:order val="4"/>
          <c:tx>
            <c:strRef>
              <c:f>'3'!$B$12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'3'!$X$12</c:f>
              <c:numCache>
                <c:formatCode>#,##0</c:formatCode>
                <c:ptCount val="1"/>
                <c:pt idx="0">
                  <c:v>50548</c:v>
                </c:pt>
              </c:numCache>
            </c:numRef>
          </c:val>
        </c:ser>
        <c:ser>
          <c:idx val="5"/>
          <c:order val="5"/>
          <c:tx>
            <c:strRef>
              <c:f>'3'!$B$13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'3'!$X$13</c:f>
              <c:numCache>
                <c:formatCode>#,##0</c:formatCode>
                <c:ptCount val="1"/>
                <c:pt idx="0">
                  <c:v>181092</c:v>
                </c:pt>
              </c:numCache>
            </c:numRef>
          </c:val>
        </c:ser>
        <c:ser>
          <c:idx val="6"/>
          <c:order val="6"/>
          <c:tx>
            <c:strRef>
              <c:f>'3'!$B$14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'3'!$X$14</c:f>
              <c:numCache>
                <c:formatCode>#,##0</c:formatCode>
                <c:ptCount val="1"/>
                <c:pt idx="0">
                  <c:v>-59605</c:v>
                </c:pt>
              </c:numCache>
            </c:numRef>
          </c:val>
        </c:ser>
        <c:ser>
          <c:idx val="7"/>
          <c:order val="7"/>
          <c:tx>
            <c:strRef>
              <c:f>'3'!$B$15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'3'!$X$15</c:f>
              <c:numCache>
                <c:formatCode>#,##0</c:formatCode>
                <c:ptCount val="1"/>
                <c:pt idx="0">
                  <c:v>2893</c:v>
                </c:pt>
              </c:numCache>
            </c:numRef>
          </c:val>
        </c:ser>
        <c:ser>
          <c:idx val="8"/>
          <c:order val="8"/>
          <c:tx>
            <c:strRef>
              <c:f>'3'!$B$16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val>
            <c:numRef>
              <c:f>'3'!$X$16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dLbls>
          <c:showVal val="1"/>
        </c:dLbls>
        <c:axId val="110940160"/>
        <c:axId val="110941696"/>
      </c:barChart>
      <c:catAx>
        <c:axId val="110940160"/>
        <c:scaling>
          <c:orientation val="minMax"/>
        </c:scaling>
        <c:delete val="1"/>
        <c:axPos val="b"/>
        <c:tickLblPos val="nextTo"/>
        <c:crossAx val="110941696"/>
        <c:crosses val="autoZero"/>
        <c:auto val="1"/>
        <c:lblAlgn val="ctr"/>
        <c:lblOffset val="100"/>
      </c:catAx>
      <c:valAx>
        <c:axId val="110941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0940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166691663542063"/>
          <c:y val="0.81842105263157949"/>
          <c:w val="0.8761914760654923"/>
          <c:h val="0.9657894736842108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6.0052257601033193E-2"/>
          <c:y val="0.11780119769663891"/>
          <c:w val="0.90912907405561649"/>
          <c:h val="0.64659768513488491"/>
        </c:manualLayout>
      </c:layout>
      <c:barChart>
        <c:barDir val="col"/>
        <c:grouping val="clustered"/>
        <c:ser>
          <c:idx val="0"/>
          <c:order val="0"/>
          <c:tx>
            <c:strRef>
              <c:f>'ДПФ - ІV-то тримесечие 2016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г.'!$W$7</c:f>
              <c:numCache>
                <c:formatCode>#,##0</c:formatCode>
                <c:ptCount val="1"/>
                <c:pt idx="0">
                  <c:v>93</c:v>
                </c:pt>
              </c:numCache>
            </c:numRef>
          </c:val>
        </c:ser>
        <c:ser>
          <c:idx val="1"/>
          <c:order val="1"/>
          <c:tx>
            <c:strRef>
              <c:f>'ДПФ - ІV-то тримесечие 2016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1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г.'!$W$8</c:f>
              <c:numCache>
                <c:formatCode>#,##0</c:formatCode>
                <c:ptCount val="1"/>
                <c:pt idx="0">
                  <c:v>380</c:v>
                </c:pt>
              </c:numCache>
            </c:numRef>
          </c:val>
        </c:ser>
        <c:ser>
          <c:idx val="2"/>
          <c:order val="2"/>
          <c:tx>
            <c:strRef>
              <c:f>'ДПФ - ІV-то тримесечие 2016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г.'!$W$9</c:f>
              <c:numCache>
                <c:formatCode>#,##0</c:formatCode>
                <c:ptCount val="1"/>
                <c:pt idx="0">
                  <c:v>-13</c:v>
                </c:pt>
              </c:numCache>
            </c:numRef>
          </c:val>
        </c:ser>
        <c:ser>
          <c:idx val="3"/>
          <c:order val="3"/>
          <c:tx>
            <c:strRef>
              <c:f>'ДПФ - ІV-то тримесечие 2016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г.'!$W$10</c:f>
              <c:numCache>
                <c:formatCode>#,##0</c:formatCode>
                <c:ptCount val="1"/>
                <c:pt idx="0">
                  <c:v>-380</c:v>
                </c:pt>
              </c:numCache>
            </c:numRef>
          </c:val>
        </c:ser>
        <c:ser>
          <c:idx val="4"/>
          <c:order val="4"/>
          <c:tx>
            <c:strRef>
              <c:f>'ДПФ - ІV-то тримесечие 2016 г.'!$B$11</c:f>
              <c:strCache>
                <c:ptCount val="1"/>
                <c:pt idx="0">
                  <c:v>"Ен Ен ДПФ" </c:v>
                </c:pt>
              </c:strCache>
            </c:strRef>
          </c:tx>
          <c:dLbls>
            <c:spPr>
              <a:solidFill>
                <a:srgbClr val="F79646">
                  <a:lumMod val="20000"/>
                  <a:lumOff val="80000"/>
                </a:srgb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г.'!$W$11</c:f>
              <c:numCache>
                <c:formatCode>#,##0</c:formatCode>
                <c:ptCount val="1"/>
                <c:pt idx="0">
                  <c:v>-53</c:v>
                </c:pt>
              </c:numCache>
            </c:numRef>
          </c:val>
        </c:ser>
        <c:ser>
          <c:idx val="5"/>
          <c:order val="5"/>
          <c:tx>
            <c:strRef>
              <c:f>'ДПФ - ІV-то тримесечие 2016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showVal val="1"/>
          </c:dLbls>
          <c:val>
            <c:numRef>
              <c:f>'ДПФ - ІV-то тримесечие 2016 г.'!$W$12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ser>
          <c:idx val="7"/>
          <c:order val="6"/>
          <c:tx>
            <c:strRef>
              <c:f>'ДПФ - ІV-то тримесечие 2016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г.'!$W$13</c:f>
              <c:numCache>
                <c:formatCode>#,##0</c:formatCode>
                <c:ptCount val="1"/>
                <c:pt idx="0">
                  <c:v>-8</c:v>
                </c:pt>
              </c:numCache>
            </c:numRef>
          </c:val>
        </c:ser>
        <c:ser>
          <c:idx val="8"/>
          <c:order val="7"/>
          <c:tx>
            <c:strRef>
              <c:f>'ДПФ - ІV-то тримесечие 2016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г.'!$W$14</c:f>
              <c:numCache>
                <c:formatCode>#,##0</c:formatCode>
                <c:ptCount val="1"/>
                <c:pt idx="0">
                  <c:v>-21</c:v>
                </c:pt>
              </c:numCache>
            </c:numRef>
          </c:val>
        </c:ser>
        <c:ser>
          <c:idx val="9"/>
          <c:order val="8"/>
          <c:tx>
            <c:strRef>
              <c:f>'ДПФ - ІV-то тримесечие 2016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г.'!$W$15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</c:ser>
        <c:gapWidth val="100"/>
        <c:axId val="112966656"/>
        <c:axId val="112980736"/>
      </c:barChart>
      <c:catAx>
        <c:axId val="112966656"/>
        <c:scaling>
          <c:orientation val="minMax"/>
        </c:scaling>
        <c:delete val="1"/>
        <c:axPos val="b"/>
        <c:tickLblPos val="nextTo"/>
        <c:crossAx val="112980736"/>
        <c:crosses val="autoZero"/>
        <c:auto val="1"/>
        <c:lblAlgn val="ctr"/>
        <c:lblOffset val="100"/>
      </c:catAx>
      <c:valAx>
        <c:axId val="112980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bg-BG"/>
          </a:p>
        </c:txPr>
        <c:crossAx val="112966656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5.441577053814052E-2"/>
          <c:y val="0.79579634842118563"/>
          <c:w val="0.91635044353633011"/>
          <c:h val="0.183221784998053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8.7413263740854688E-2"/>
          <c:y val="0.13350812823789696"/>
          <c:w val="0.89051419318201941"/>
          <c:h val="0.62827305438207448"/>
        </c:manualLayout>
      </c:layout>
      <c:barChart>
        <c:barDir val="col"/>
        <c:grouping val="clustered"/>
        <c:ser>
          <c:idx val="0"/>
          <c:order val="0"/>
          <c:tx>
            <c:strRef>
              <c:f>'ДПФ - ІV-то тримесечие 2016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solidFill>
                <a:srgbClr val="F79646">
                  <a:lumMod val="20000"/>
                  <a:lumOff val="80000"/>
                </a:srgb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г.'!$X$7</c:f>
              <c:numCache>
                <c:formatCode>#,##0</c:formatCode>
                <c:ptCount val="1"/>
                <c:pt idx="0">
                  <c:v>118134.34000000003</c:v>
                </c:pt>
              </c:numCache>
            </c:numRef>
          </c:val>
        </c:ser>
        <c:ser>
          <c:idx val="1"/>
          <c:order val="1"/>
          <c:tx>
            <c:strRef>
              <c:f>'ДПФ - ІV-то тримесечие 2016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г.'!$X$8</c:f>
              <c:numCache>
                <c:formatCode>#,##0</c:formatCode>
                <c:ptCount val="1"/>
                <c:pt idx="0">
                  <c:v>667146.33000000007</c:v>
                </c:pt>
              </c:numCache>
            </c:numRef>
          </c:val>
        </c:ser>
        <c:ser>
          <c:idx val="2"/>
          <c:order val="2"/>
          <c:tx>
            <c:strRef>
              <c:f>'ДПФ - ІV-то тримесечие 2016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г.'!$X$9</c:f>
              <c:numCache>
                <c:formatCode>#,##0</c:formatCode>
                <c:ptCount val="1"/>
                <c:pt idx="0">
                  <c:v>7791.2799999999952</c:v>
                </c:pt>
              </c:numCache>
            </c:numRef>
          </c:val>
        </c:ser>
        <c:ser>
          <c:idx val="3"/>
          <c:order val="3"/>
          <c:tx>
            <c:strRef>
              <c:f>'ДПФ - ІV-то тримесечие 2016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0"/>
                  <c:y val="7.8778922564869003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г.'!$X$10</c:f>
              <c:numCache>
                <c:formatCode>#,##0</c:formatCode>
                <c:ptCount val="1"/>
                <c:pt idx="0">
                  <c:v>-712312.88999999966</c:v>
                </c:pt>
              </c:numCache>
            </c:numRef>
          </c:val>
        </c:ser>
        <c:ser>
          <c:idx val="4"/>
          <c:order val="4"/>
          <c:tx>
            <c:strRef>
              <c:f>'ДПФ - ІV-то тримесечие 2016 г.'!$B$11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г.'!$X$11</c:f>
              <c:numCache>
                <c:formatCode>#,##0</c:formatCode>
                <c:ptCount val="1"/>
                <c:pt idx="0">
                  <c:v>-60700.170000000013</c:v>
                </c:pt>
              </c:numCache>
            </c:numRef>
          </c:val>
        </c:ser>
        <c:ser>
          <c:idx val="5"/>
          <c:order val="5"/>
          <c:tx>
            <c:strRef>
              <c:f>'ДПФ - ІV-то тримесечие 2016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г.'!$X$12</c:f>
              <c:numCache>
                <c:formatCode>#,##0</c:formatCode>
                <c:ptCount val="1"/>
                <c:pt idx="0">
                  <c:v>10144.720000000001</c:v>
                </c:pt>
              </c:numCache>
            </c:numRef>
          </c:val>
        </c:ser>
        <c:ser>
          <c:idx val="7"/>
          <c:order val="6"/>
          <c:tx>
            <c:strRef>
              <c:f>'ДПФ - ІV-то тримесечие 2016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г.'!$X$13</c:f>
              <c:numCache>
                <c:formatCode>#,##0</c:formatCode>
                <c:ptCount val="1"/>
                <c:pt idx="0">
                  <c:v>-6964.02</c:v>
                </c:pt>
              </c:numCache>
            </c:numRef>
          </c:val>
        </c:ser>
        <c:ser>
          <c:idx val="8"/>
          <c:order val="7"/>
          <c:tx>
            <c:strRef>
              <c:f>'ДПФ - ІV-то тримесечие 2016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г.'!$X$14</c:f>
              <c:numCache>
                <c:formatCode>#,##0</c:formatCode>
                <c:ptCount val="1"/>
                <c:pt idx="0">
                  <c:v>-34212.909999999996</c:v>
                </c:pt>
              </c:numCache>
            </c:numRef>
          </c:val>
        </c:ser>
        <c:ser>
          <c:idx val="9"/>
          <c:order val="8"/>
          <c:tx>
            <c:strRef>
              <c:f>'ДПФ - ІV-то тримесечие 2016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ІV-то тримесечие 2016 г.'!$X$15</c:f>
              <c:numCache>
                <c:formatCode>#,##0</c:formatCode>
                <c:ptCount val="1"/>
                <c:pt idx="0">
                  <c:v>10973.319999999998</c:v>
                </c:pt>
              </c:numCache>
            </c:numRef>
          </c:val>
        </c:ser>
        <c:dLbls>
          <c:showVal val="1"/>
        </c:dLbls>
        <c:axId val="117135232"/>
        <c:axId val="117136768"/>
      </c:barChart>
      <c:catAx>
        <c:axId val="117135232"/>
        <c:scaling>
          <c:orientation val="minMax"/>
        </c:scaling>
        <c:delete val="1"/>
        <c:axPos val="b"/>
        <c:tickLblPos val="nextTo"/>
        <c:crossAx val="117136768"/>
        <c:crosses val="autoZero"/>
        <c:auto val="1"/>
        <c:lblAlgn val="ctr"/>
        <c:lblOffset val="100"/>
      </c:catAx>
      <c:valAx>
        <c:axId val="117136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bg-BG"/>
          </a:p>
        </c:txPr>
        <c:crossAx val="117135232"/>
        <c:crosses val="autoZero"/>
        <c:crossBetween val="between"/>
      </c:valAx>
      <c:spPr>
        <a:solidFill>
          <a:srgbClr val="F79646">
            <a:lumMod val="20000"/>
            <a:lumOff val="80000"/>
          </a:srgbClr>
        </a:solidFill>
      </c:spPr>
    </c:plotArea>
    <c:legend>
      <c:legendPos val="b"/>
      <c:layout>
        <c:manualLayout>
          <c:xMode val="edge"/>
          <c:yMode val="edge"/>
          <c:x val="8.2899503397839025E-2"/>
          <c:y val="0.79581265489224184"/>
          <c:w val="0.89687412550269963"/>
          <c:h val="0.19109974798966869"/>
        </c:manualLayout>
      </c:layout>
      <c:spPr>
        <a:ln>
          <a:solidFill>
            <a:srgbClr val="000000"/>
          </a:solidFill>
        </a:ln>
      </c:spPr>
      <c:txPr>
        <a:bodyPr/>
        <a:lstStyle/>
        <a:p>
          <a:pPr>
            <a:defRPr sz="900">
              <a:latin typeface="Times New Roman" pitchFamily="18" charset="0"/>
              <a:cs typeface="Times New Roman" pitchFamily="18" charset="0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7.3077070653882095E-2"/>
          <c:y val="0.1145270911273258"/>
          <c:w val="0.87179596328621223"/>
          <c:h val="0.64659768513488491"/>
        </c:manualLayout>
      </c:layout>
      <c:barChart>
        <c:barDir val="col"/>
        <c:grouping val="clustered"/>
        <c:ser>
          <c:idx val="0"/>
          <c:order val="0"/>
          <c:tx>
            <c:strRef>
              <c:f>'ДПФ - 2016'!$B$7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- 2016'!$W$7</c:f>
              <c:numCache>
                <c:formatCode>#,##0</c:formatCode>
                <c:ptCount val="1"/>
                <c:pt idx="0">
                  <c:v>145</c:v>
                </c:pt>
              </c:numCache>
            </c:numRef>
          </c:val>
        </c:ser>
        <c:ser>
          <c:idx val="1"/>
          <c:order val="1"/>
          <c:tx>
            <c:strRef>
              <c:f>'ДПФ - 2016'!$B$8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- 2016'!$W$8</c:f>
              <c:numCache>
                <c:formatCode>#,##0</c:formatCode>
                <c:ptCount val="1"/>
                <c:pt idx="0">
                  <c:v>319</c:v>
                </c:pt>
              </c:numCache>
            </c:numRef>
          </c:val>
        </c:ser>
        <c:ser>
          <c:idx val="2"/>
          <c:order val="2"/>
          <c:tx>
            <c:strRef>
              <c:f>'ДПФ - 2016'!$B$9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- 2016'!$W$9</c:f>
              <c:numCache>
                <c:formatCode>#,##0</c:formatCode>
                <c:ptCount val="1"/>
                <c:pt idx="0">
                  <c:v>-116</c:v>
                </c:pt>
              </c:numCache>
            </c:numRef>
          </c:val>
        </c:ser>
        <c:ser>
          <c:idx val="3"/>
          <c:order val="3"/>
          <c:tx>
            <c:strRef>
              <c:f>'ДПФ - 2016'!$B$10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- 2016'!$W$10</c:f>
              <c:numCache>
                <c:formatCode>#,##0</c:formatCode>
                <c:ptCount val="1"/>
                <c:pt idx="0">
                  <c:v>-178</c:v>
                </c:pt>
              </c:numCache>
            </c:numRef>
          </c:val>
        </c:ser>
        <c:ser>
          <c:idx val="4"/>
          <c:order val="4"/>
          <c:tx>
            <c:strRef>
              <c:f>'ДПФ - 2016'!$B$11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- 2016'!$W$11</c:f>
              <c:numCache>
                <c:formatCode>#,##0</c:formatCode>
                <c:ptCount val="1"/>
                <c:pt idx="0">
                  <c:v>-38</c:v>
                </c:pt>
              </c:numCache>
            </c:numRef>
          </c:val>
        </c:ser>
        <c:ser>
          <c:idx val="5"/>
          <c:order val="5"/>
          <c:tx>
            <c:strRef>
              <c:f>'ДПФ - 2016'!$B$12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- 2016'!$W$12</c:f>
              <c:numCache>
                <c:formatCode>#,##0</c:formatCode>
                <c:ptCount val="1"/>
                <c:pt idx="0">
                  <c:v>-21</c:v>
                </c:pt>
              </c:numCache>
            </c:numRef>
          </c:val>
        </c:ser>
        <c:ser>
          <c:idx val="7"/>
          <c:order val="6"/>
          <c:tx>
            <c:strRef>
              <c:f>'ДПФ - 2016'!$B$13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- 2016'!$W$13</c:f>
              <c:numCache>
                <c:formatCode>#,##0</c:formatCode>
                <c:ptCount val="1"/>
                <c:pt idx="0">
                  <c:v>-39</c:v>
                </c:pt>
              </c:numCache>
            </c:numRef>
          </c:val>
        </c:ser>
        <c:ser>
          <c:idx val="8"/>
          <c:order val="7"/>
          <c:tx>
            <c:strRef>
              <c:f>'ДПФ - 2016'!$B$14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- 2016'!$W$14</c:f>
              <c:numCache>
                <c:formatCode>#,##0</c:formatCode>
                <c:ptCount val="1"/>
                <c:pt idx="0">
                  <c:v>-77</c:v>
                </c:pt>
              </c:numCache>
            </c:numRef>
          </c:val>
        </c:ser>
        <c:ser>
          <c:idx val="9"/>
          <c:order val="8"/>
          <c:tx>
            <c:strRef>
              <c:f>'ДПФ - 2016'!$B$15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- 2016'!$W$15</c:f>
              <c:numCache>
                <c:formatCode>#,##0</c:formatCode>
                <c:ptCount val="1"/>
                <c:pt idx="0">
                  <c:v>5</c:v>
                </c:pt>
              </c:numCache>
            </c:numRef>
          </c:val>
        </c:ser>
        <c:dLbls>
          <c:showVal val="1"/>
        </c:dLbls>
        <c:axId val="118551680"/>
        <c:axId val="118553216"/>
      </c:barChart>
      <c:catAx>
        <c:axId val="118551680"/>
        <c:scaling>
          <c:orientation val="minMax"/>
        </c:scaling>
        <c:delete val="1"/>
        <c:axPos val="b"/>
        <c:tickLblPos val="nextTo"/>
        <c:crossAx val="118553216"/>
        <c:crosses val="autoZero"/>
        <c:auto val="1"/>
        <c:lblAlgn val="ctr"/>
        <c:lblOffset val="100"/>
      </c:catAx>
      <c:valAx>
        <c:axId val="118553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8551680"/>
        <c:crosses val="autoZero"/>
        <c:crossBetween val="between"/>
      </c:valAx>
      <c:spPr>
        <a:solidFill>
          <a:srgbClr val="F79646">
            <a:lumMod val="20000"/>
            <a:lumOff val="80000"/>
          </a:srgbClr>
        </a:solidFill>
      </c:spPr>
    </c:plotArea>
    <c:legend>
      <c:legendPos val="b"/>
      <c:layout>
        <c:manualLayout>
          <c:xMode val="edge"/>
          <c:yMode val="edge"/>
          <c:x val="7.0246523532384544E-2"/>
          <c:y val="0.80104820230804519"/>
          <c:w val="0.87322475994848481"/>
          <c:h val="0.191099654209890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9.9009609664282419E-2"/>
          <c:y val="0.1335080240561908"/>
          <c:w val="0.87300181784578379"/>
          <c:h val="0.62827305438207448"/>
        </c:manualLayout>
      </c:layout>
      <c:barChart>
        <c:barDir val="col"/>
        <c:grouping val="clustered"/>
        <c:ser>
          <c:idx val="0"/>
          <c:order val="0"/>
          <c:tx>
            <c:strRef>
              <c:f>'ДПФ - 2016'!$B$7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- 2016'!$X$7</c:f>
              <c:numCache>
                <c:formatCode>#,##0</c:formatCode>
                <c:ptCount val="1"/>
                <c:pt idx="0">
                  <c:v>-11617.679999999818</c:v>
                </c:pt>
              </c:numCache>
            </c:numRef>
          </c:val>
        </c:ser>
        <c:ser>
          <c:idx val="1"/>
          <c:order val="1"/>
          <c:tx>
            <c:strRef>
              <c:f>'ДПФ - 2016'!$B$8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3.0583871948976591E-17"/>
                  <c:y val="7.8277886497064575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- 2016'!$X$8</c:f>
              <c:numCache>
                <c:formatCode>#,##0</c:formatCode>
                <c:ptCount val="1"/>
                <c:pt idx="0">
                  <c:v>271302.80000000005</c:v>
                </c:pt>
              </c:numCache>
            </c:numRef>
          </c:val>
        </c:ser>
        <c:ser>
          <c:idx val="2"/>
          <c:order val="2"/>
          <c:tx>
            <c:strRef>
              <c:f>'ДПФ - 2016'!$B$9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- 2016'!$X$9</c:f>
              <c:numCache>
                <c:formatCode>#,##0</c:formatCode>
                <c:ptCount val="1"/>
                <c:pt idx="0">
                  <c:v>-96562.819999999978</c:v>
                </c:pt>
              </c:numCache>
            </c:numRef>
          </c:val>
        </c:ser>
        <c:ser>
          <c:idx val="3"/>
          <c:order val="3"/>
          <c:tx>
            <c:strRef>
              <c:f>'ДПФ - 2016'!$B$10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- 2016'!$X$10</c:f>
              <c:numCache>
                <c:formatCode>#,##0</c:formatCode>
                <c:ptCount val="1"/>
                <c:pt idx="0">
                  <c:v>47843.380000000121</c:v>
                </c:pt>
              </c:numCache>
            </c:numRef>
          </c:val>
        </c:ser>
        <c:ser>
          <c:idx val="4"/>
          <c:order val="4"/>
          <c:tx>
            <c:strRef>
              <c:f>'ДПФ - 2016'!$B$11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- 2016'!$X$11</c:f>
              <c:numCache>
                <c:formatCode>#,##0</c:formatCode>
                <c:ptCount val="1"/>
                <c:pt idx="0">
                  <c:v>-22937.670000000042</c:v>
                </c:pt>
              </c:numCache>
            </c:numRef>
          </c:val>
        </c:ser>
        <c:ser>
          <c:idx val="5"/>
          <c:order val="5"/>
          <c:tx>
            <c:strRef>
              <c:f>'ДПФ - 2016'!$B$12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- 2016'!$X$12</c:f>
              <c:numCache>
                <c:formatCode>#,##0</c:formatCode>
                <c:ptCount val="1"/>
                <c:pt idx="0">
                  <c:v>-29503.530000000013</c:v>
                </c:pt>
              </c:numCache>
            </c:numRef>
          </c:val>
        </c:ser>
        <c:ser>
          <c:idx val="7"/>
          <c:order val="6"/>
          <c:tx>
            <c:strRef>
              <c:f>'ДПФ - 2016'!$B$13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- 2016'!$X$13</c:f>
              <c:numCache>
                <c:formatCode>#,##0</c:formatCode>
                <c:ptCount val="1"/>
                <c:pt idx="0">
                  <c:v>-64325.030000000013</c:v>
                </c:pt>
              </c:numCache>
            </c:numRef>
          </c:val>
        </c:ser>
        <c:ser>
          <c:idx val="8"/>
          <c:order val="7"/>
          <c:tx>
            <c:strRef>
              <c:f>'ДПФ - 2016'!$B$14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- 2016'!$X$14</c:f>
              <c:numCache>
                <c:formatCode>#,##0</c:formatCode>
                <c:ptCount val="1"/>
                <c:pt idx="0">
                  <c:v>-76329.14</c:v>
                </c:pt>
              </c:numCache>
            </c:numRef>
          </c:val>
        </c:ser>
        <c:ser>
          <c:idx val="9"/>
          <c:order val="8"/>
          <c:tx>
            <c:strRef>
              <c:f>'ДПФ - 2016'!$B$15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0"/>
                  <c:y val="3.4727690288713919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 pitchFamily="18" charset="0"/>
                    <a:ea typeface="Arial"/>
                    <a:cs typeface="Times New Roman" pitchFamily="18" charset="0"/>
                  </a:defRPr>
                </a:pPr>
                <a:endParaRPr lang="bg-BG"/>
              </a:p>
            </c:txPr>
            <c:showVal val="1"/>
          </c:dLbls>
          <c:val>
            <c:numRef>
              <c:f>'ДПФ - 2016'!$X$15</c:f>
              <c:numCache>
                <c:formatCode>#,##0</c:formatCode>
                <c:ptCount val="1"/>
                <c:pt idx="0">
                  <c:v>-17870.309999999998</c:v>
                </c:pt>
              </c:numCache>
            </c:numRef>
          </c:val>
        </c:ser>
        <c:dLbls>
          <c:showVal val="1"/>
        </c:dLbls>
        <c:axId val="138354688"/>
        <c:axId val="138356224"/>
      </c:barChart>
      <c:catAx>
        <c:axId val="138354688"/>
        <c:scaling>
          <c:orientation val="minMax"/>
        </c:scaling>
        <c:delete val="1"/>
        <c:axPos val="b"/>
        <c:tickLblPos val="nextTo"/>
        <c:crossAx val="138356224"/>
        <c:crosses val="autoZero"/>
        <c:auto val="1"/>
        <c:lblAlgn val="ctr"/>
        <c:lblOffset val="100"/>
      </c:catAx>
      <c:valAx>
        <c:axId val="1383562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8354688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</c:spPr>
    </c:plotArea>
    <c:legend>
      <c:legendPos val="b"/>
      <c:layout>
        <c:manualLayout>
          <c:xMode val="edge"/>
          <c:yMode val="edge"/>
          <c:x val="9.5710454038477277E-2"/>
          <c:y val="0.79581258283308642"/>
          <c:w val="0.87512743244750291"/>
          <c:h val="0.1910998154933601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10</xdr:col>
      <xdr:colOff>342900</xdr:colOff>
      <xdr:row>37</xdr:row>
      <xdr:rowOff>161925</xdr:rowOff>
    </xdr:to>
    <xdr:graphicFrame macro="">
      <xdr:nvGraphicFramePr>
        <xdr:cNvPr id="70733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19</xdr:row>
      <xdr:rowOff>142875</xdr:rowOff>
    </xdr:from>
    <xdr:to>
      <xdr:col>23</xdr:col>
      <xdr:colOff>457200</xdr:colOff>
      <xdr:row>37</xdr:row>
      <xdr:rowOff>161925</xdr:rowOff>
    </xdr:to>
    <xdr:graphicFrame macro="">
      <xdr:nvGraphicFramePr>
        <xdr:cNvPr id="70734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190500</xdr:rowOff>
    </xdr:from>
    <xdr:to>
      <xdr:col>11</xdr:col>
      <xdr:colOff>214313</xdr:colOff>
      <xdr:row>42</xdr:row>
      <xdr:rowOff>190500</xdr:rowOff>
    </xdr:to>
    <xdr:graphicFrame macro="">
      <xdr:nvGraphicFramePr>
        <xdr:cNvPr id="1075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261939</xdr:colOff>
      <xdr:row>18</xdr:row>
      <xdr:rowOff>180975</xdr:rowOff>
    </xdr:from>
    <xdr:to>
      <xdr:col>24</xdr:col>
      <xdr:colOff>9526</xdr:colOff>
      <xdr:row>42</xdr:row>
      <xdr:rowOff>190500</xdr:rowOff>
    </xdr:to>
    <xdr:graphicFrame macro="">
      <xdr:nvGraphicFramePr>
        <xdr:cNvPr id="10759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0.073</cdr:x>
      <cdr:y>0.01744</cdr:y>
    </cdr:from>
    <cdr:to>
      <cdr:x>0.94295</cdr:x>
      <cdr:y>0.1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614" y="85431"/>
          <a:ext cx="6681107" cy="404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0.11141</cdr:x>
      <cdr:y>0.01305</cdr:y>
    </cdr:from>
    <cdr:to>
      <cdr:x>0.97042</cdr:x>
      <cdr:y>0.09736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8121" y="63518"/>
          <a:ext cx="6539560" cy="4103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</cdr:x>
      <cdr:y>0.01744</cdr:y>
    </cdr:from>
    <cdr:to>
      <cdr:x>0.97572</cdr:x>
      <cdr:y>0.071</cdr:y>
    </cdr:to>
    <cdr:sp macro="" textlink="">
      <cdr:nvSpPr>
        <cdr:cNvPr id="71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0" y="66788"/>
          <a:ext cx="7086381" cy="195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0.0966</cdr:x>
      <cdr:y>0.01312</cdr:y>
    </cdr:from>
    <cdr:to>
      <cdr:x>0.89302</cdr:x>
      <cdr:y>0.0993</cdr:y>
    </cdr:to>
    <cdr:sp macro="" textlink="">
      <cdr:nvSpPr>
        <cdr:cNvPr id="727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026" y="50800"/>
          <a:ext cx="6379712" cy="31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10</xdr:col>
      <xdr:colOff>342900</xdr:colOff>
      <xdr:row>37</xdr:row>
      <xdr:rowOff>161925</xdr:rowOff>
    </xdr:to>
    <xdr:graphicFrame macro="">
      <xdr:nvGraphicFramePr>
        <xdr:cNvPr id="676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19</xdr:row>
      <xdr:rowOff>142875</xdr:rowOff>
    </xdr:from>
    <xdr:to>
      <xdr:col>23</xdr:col>
      <xdr:colOff>457200</xdr:colOff>
      <xdr:row>37</xdr:row>
      <xdr:rowOff>161925</xdr:rowOff>
    </xdr:to>
    <xdr:graphicFrame macro="">
      <xdr:nvGraphicFramePr>
        <xdr:cNvPr id="6766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</cdr:x>
      <cdr:y>0.01744</cdr:y>
    </cdr:from>
    <cdr:to>
      <cdr:x>0.97572</cdr:x>
      <cdr:y>0.071</cdr:y>
    </cdr:to>
    <cdr:sp macro="" textlink="">
      <cdr:nvSpPr>
        <cdr:cNvPr id="686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0" y="66788"/>
          <a:ext cx="7086381" cy="195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0.0966</cdr:x>
      <cdr:y>0.01312</cdr:y>
    </cdr:from>
    <cdr:to>
      <cdr:x>0.89302</cdr:x>
      <cdr:y>0.0993</cdr:y>
    </cdr:to>
    <cdr:sp macro="" textlink="">
      <cdr:nvSpPr>
        <cdr:cNvPr id="696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026" y="50800"/>
          <a:ext cx="6379712" cy="31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9525</xdr:rowOff>
    </xdr:from>
    <xdr:to>
      <xdr:col>11</xdr:col>
      <xdr:colOff>333375</xdr:colOff>
      <xdr:row>42</xdr:row>
      <xdr:rowOff>190500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400051</xdr:colOff>
      <xdr:row>19</xdr:row>
      <xdr:rowOff>9525</xdr:rowOff>
    </xdr:from>
    <xdr:to>
      <xdr:col>24</xdr:col>
      <xdr:colOff>27216</xdr:colOff>
      <xdr:row>42</xdr:row>
      <xdr:rowOff>190500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0.05854</cdr:x>
      <cdr:y>0.01744</cdr:y>
    </cdr:from>
    <cdr:to>
      <cdr:x>0.93987</cdr:x>
      <cdr:y>0.10143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531" y="84344"/>
          <a:ext cx="6631782" cy="406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0.10048</cdr:x>
      <cdr:y>0.01305</cdr:y>
    </cdr:from>
    <cdr:to>
      <cdr:x>0.96101</cdr:x>
      <cdr:y>0.08666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4856" y="63114"/>
          <a:ext cx="6465094" cy="3559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4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</a:t>
          </a: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CJ19"/>
  <sheetViews>
    <sheetView zoomScaleSheetLayoutView="75" workbookViewId="0">
      <selection activeCell="A3" sqref="A3:X3"/>
    </sheetView>
  </sheetViews>
  <sheetFormatPr defaultRowHeight="15.75"/>
  <cols>
    <col min="1" max="1" width="5.140625" style="2" customWidth="1"/>
    <col min="2" max="2" width="20.140625" style="2" customWidth="1"/>
    <col min="3" max="3" width="10.140625" style="2" customWidth="1"/>
    <col min="4" max="4" width="10.85546875" style="2" customWidth="1"/>
    <col min="5" max="5" width="10.140625" style="2" customWidth="1"/>
    <col min="6" max="6" width="9.28515625" style="2" customWidth="1"/>
    <col min="7" max="7" width="10.140625" style="2" customWidth="1"/>
    <col min="8" max="8" width="9.140625" style="2"/>
    <col min="9" max="9" width="10.140625" style="2" customWidth="1"/>
    <col min="10" max="10" width="9.28515625" style="2" customWidth="1"/>
    <col min="11" max="11" width="10.140625" style="2" customWidth="1"/>
    <col min="12" max="12" width="9.28515625" style="2" customWidth="1"/>
    <col min="13" max="13" width="10.140625" style="2" customWidth="1"/>
    <col min="14" max="14" width="9.28515625" style="2" customWidth="1"/>
    <col min="15" max="15" width="10.140625" style="2" customWidth="1"/>
    <col min="16" max="16" width="9.140625" style="2"/>
    <col min="17" max="17" width="10.140625" style="2" customWidth="1"/>
    <col min="18" max="18" width="9.140625" style="2"/>
    <col min="19" max="19" width="8.28515625" style="2" customWidth="1"/>
    <col min="20" max="20" width="8.5703125" style="2" customWidth="1"/>
    <col min="21" max="21" width="10.85546875" style="3" customWidth="1"/>
    <col min="22" max="22" width="10.5703125" style="3" customWidth="1"/>
    <col min="23" max="24" width="10.5703125" style="2" customWidth="1"/>
    <col min="25" max="16384" width="9.140625" style="2"/>
  </cols>
  <sheetData>
    <row r="1" spans="1:88" ht="18.7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</row>
    <row r="2" spans="1:88" ht="18.75">
      <c r="A2" s="77" t="s">
        <v>21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88" s="24" customFormat="1" ht="14.25" customHeight="1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</row>
    <row r="5" spans="1:88">
      <c r="A5" s="81" t="s">
        <v>14</v>
      </c>
      <c r="B5" s="81"/>
      <c r="C5" s="79" t="s">
        <v>13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s="7" customFormat="1" ht="30.75" customHeight="1">
      <c r="A6" s="81"/>
      <c r="B6" s="81"/>
      <c r="C6" s="81" t="s">
        <v>3</v>
      </c>
      <c r="D6" s="81"/>
      <c r="E6" s="81" t="s">
        <v>4</v>
      </c>
      <c r="F6" s="81"/>
      <c r="G6" s="81" t="s">
        <v>5</v>
      </c>
      <c r="H6" s="81"/>
      <c r="I6" s="81" t="s">
        <v>6</v>
      </c>
      <c r="J6" s="81"/>
      <c r="K6" s="82" t="s">
        <v>7</v>
      </c>
      <c r="L6" s="82"/>
      <c r="M6" s="81" t="s">
        <v>8</v>
      </c>
      <c r="N6" s="81"/>
      <c r="O6" s="81" t="s">
        <v>11</v>
      </c>
      <c r="P6" s="81"/>
      <c r="Q6" s="81" t="s">
        <v>10</v>
      </c>
      <c r="R6" s="81"/>
      <c r="S6" s="83" t="s">
        <v>19</v>
      </c>
      <c r="T6" s="84"/>
      <c r="U6" s="80" t="s">
        <v>0</v>
      </c>
      <c r="V6" s="80"/>
      <c r="W6" s="78" t="s">
        <v>2</v>
      </c>
      <c r="X6" s="78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</row>
    <row r="7" spans="1:88" s="1" customFormat="1" ht="48.75" customHeight="1">
      <c r="A7" s="88"/>
      <c r="B7" s="81"/>
      <c r="C7" s="5" t="s">
        <v>15</v>
      </c>
      <c r="D7" s="5" t="s">
        <v>1</v>
      </c>
      <c r="E7" s="5" t="s">
        <v>15</v>
      </c>
      <c r="F7" s="5" t="s">
        <v>1</v>
      </c>
      <c r="G7" s="5" t="s">
        <v>15</v>
      </c>
      <c r="H7" s="5" t="s">
        <v>1</v>
      </c>
      <c r="I7" s="5" t="s">
        <v>15</v>
      </c>
      <c r="J7" s="5" t="s">
        <v>1</v>
      </c>
      <c r="K7" s="5" t="s">
        <v>15</v>
      </c>
      <c r="L7" s="5" t="s">
        <v>1</v>
      </c>
      <c r="M7" s="5" t="s">
        <v>15</v>
      </c>
      <c r="N7" s="5" t="s">
        <v>1</v>
      </c>
      <c r="O7" s="5" t="s">
        <v>15</v>
      </c>
      <c r="P7" s="5" t="s">
        <v>1</v>
      </c>
      <c r="Q7" s="5" t="s">
        <v>15</v>
      </c>
      <c r="R7" s="5" t="s">
        <v>1</v>
      </c>
      <c r="S7" s="5" t="s">
        <v>15</v>
      </c>
      <c r="T7" s="5" t="s">
        <v>1</v>
      </c>
      <c r="U7" s="25" t="s">
        <v>16</v>
      </c>
      <c r="V7" s="19" t="s">
        <v>1</v>
      </c>
      <c r="W7" s="25" t="s">
        <v>15</v>
      </c>
      <c r="X7" s="18" t="s">
        <v>1</v>
      </c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ht="32.25" customHeight="1">
      <c r="A8" s="85" t="s">
        <v>12</v>
      </c>
      <c r="B8" s="32" t="s">
        <v>3</v>
      </c>
      <c r="C8" s="9">
        <v>0</v>
      </c>
      <c r="D8" s="9">
        <v>0</v>
      </c>
      <c r="E8" s="10">
        <v>205</v>
      </c>
      <c r="F8" s="10">
        <v>198082.08</v>
      </c>
      <c r="G8" s="10">
        <v>22</v>
      </c>
      <c r="H8" s="10">
        <v>16296.44</v>
      </c>
      <c r="I8" s="10">
        <v>39</v>
      </c>
      <c r="J8" s="10">
        <v>106934.36</v>
      </c>
      <c r="K8" s="10">
        <v>12</v>
      </c>
      <c r="L8" s="10">
        <v>21652.05</v>
      </c>
      <c r="M8" s="10">
        <v>58</v>
      </c>
      <c r="N8" s="10">
        <v>31214</v>
      </c>
      <c r="O8" s="10">
        <v>4</v>
      </c>
      <c r="P8" s="10">
        <v>3003.6</v>
      </c>
      <c r="Q8" s="10">
        <v>0</v>
      </c>
      <c r="R8" s="10">
        <v>0</v>
      </c>
      <c r="S8" s="10">
        <v>0</v>
      </c>
      <c r="T8" s="10">
        <v>0</v>
      </c>
      <c r="U8" s="20">
        <f t="shared" ref="U8:U17" si="0">SUM(C8,E8,G8,I8,K8,M8,O8,Q8)</f>
        <v>340</v>
      </c>
      <c r="V8" s="20">
        <f t="shared" ref="V8:V17" si="1">SUM(D8,F8,H8,J8,L8,N8,P8,R8)</f>
        <v>377182.52999999997</v>
      </c>
      <c r="W8" s="22">
        <f>C17-U8</f>
        <v>-274</v>
      </c>
      <c r="X8" s="22">
        <f>D17-V8</f>
        <v>-96724.369999999937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spans="1:88" ht="32.25" customHeight="1">
      <c r="A9" s="86"/>
      <c r="B9" s="32" t="s">
        <v>4</v>
      </c>
      <c r="C9" s="10">
        <v>3</v>
      </c>
      <c r="D9" s="10">
        <v>3985.74</v>
      </c>
      <c r="E9" s="9">
        <v>0</v>
      </c>
      <c r="F9" s="9">
        <v>0</v>
      </c>
      <c r="G9" s="10">
        <v>0</v>
      </c>
      <c r="H9" s="10">
        <v>0</v>
      </c>
      <c r="I9" s="10">
        <v>0</v>
      </c>
      <c r="J9" s="10">
        <v>0</v>
      </c>
      <c r="K9" s="10">
        <v>1</v>
      </c>
      <c r="L9" s="10">
        <v>948.73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20">
        <f t="shared" si="0"/>
        <v>4</v>
      </c>
      <c r="V9" s="20">
        <f t="shared" si="1"/>
        <v>4934.4699999999993</v>
      </c>
      <c r="W9" s="22">
        <f>E17-U9</f>
        <v>218</v>
      </c>
      <c r="X9" s="22">
        <f>F17-V9</f>
        <v>244715.01999999996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</row>
    <row r="10" spans="1:88" ht="32.25" customHeight="1">
      <c r="A10" s="86"/>
      <c r="B10" s="32" t="s">
        <v>5</v>
      </c>
      <c r="C10" s="10">
        <v>4</v>
      </c>
      <c r="D10" s="10">
        <v>7909.05</v>
      </c>
      <c r="E10" s="10">
        <v>1</v>
      </c>
      <c r="F10" s="10">
        <v>6794.11</v>
      </c>
      <c r="G10" s="9">
        <v>0</v>
      </c>
      <c r="H10" s="9">
        <v>0</v>
      </c>
      <c r="I10" s="10">
        <v>22</v>
      </c>
      <c r="J10" s="10">
        <v>10699.73</v>
      </c>
      <c r="K10" s="10">
        <v>0</v>
      </c>
      <c r="L10" s="10">
        <v>0</v>
      </c>
      <c r="M10" s="10">
        <v>14</v>
      </c>
      <c r="N10" s="10">
        <v>8926.44</v>
      </c>
      <c r="O10" s="10">
        <v>2</v>
      </c>
      <c r="P10" s="10">
        <v>1107</v>
      </c>
      <c r="Q10" s="10">
        <v>0</v>
      </c>
      <c r="R10" s="10">
        <v>0</v>
      </c>
      <c r="S10" s="10">
        <v>0</v>
      </c>
      <c r="T10" s="10">
        <v>0</v>
      </c>
      <c r="U10" s="20">
        <f t="shared" si="0"/>
        <v>43</v>
      </c>
      <c r="V10" s="20">
        <f t="shared" si="1"/>
        <v>35436.33</v>
      </c>
      <c r="W10" s="22">
        <f>G17-U10</f>
        <v>26</v>
      </c>
      <c r="X10" s="22">
        <f>H17-V10</f>
        <v>30870.720000000001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ht="32.25" customHeight="1">
      <c r="A11" s="86"/>
      <c r="B11" s="33" t="s">
        <v>6</v>
      </c>
      <c r="C11" s="10">
        <v>23</v>
      </c>
      <c r="D11" s="10">
        <v>205170.78</v>
      </c>
      <c r="E11" s="10">
        <v>12</v>
      </c>
      <c r="F11" s="10">
        <v>27506.27</v>
      </c>
      <c r="G11" s="10">
        <v>33</v>
      </c>
      <c r="H11" s="10">
        <v>33384.19</v>
      </c>
      <c r="I11" s="9">
        <v>0</v>
      </c>
      <c r="J11" s="9">
        <v>0</v>
      </c>
      <c r="K11" s="10">
        <v>6</v>
      </c>
      <c r="L11" s="10">
        <v>66799.17</v>
      </c>
      <c r="M11" s="10">
        <v>2</v>
      </c>
      <c r="N11" s="10">
        <v>22440.84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20">
        <f t="shared" si="0"/>
        <v>76</v>
      </c>
      <c r="V11" s="20">
        <f t="shared" si="1"/>
        <v>355301.25</v>
      </c>
      <c r="W11" s="22">
        <f>I17-U11</f>
        <v>-5</v>
      </c>
      <c r="X11" s="22">
        <f>J17-V11</f>
        <v>-221369.88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</row>
    <row r="12" spans="1:88" ht="32.25" customHeight="1">
      <c r="A12" s="86"/>
      <c r="B12" s="34" t="s">
        <v>7</v>
      </c>
      <c r="C12" s="10">
        <v>9</v>
      </c>
      <c r="D12" s="10">
        <v>15876.3</v>
      </c>
      <c r="E12" s="10">
        <v>4</v>
      </c>
      <c r="F12" s="10">
        <v>17267.03</v>
      </c>
      <c r="G12" s="10">
        <v>4</v>
      </c>
      <c r="H12" s="26">
        <v>905.76</v>
      </c>
      <c r="I12" s="10">
        <v>1</v>
      </c>
      <c r="J12" s="10">
        <v>894.15</v>
      </c>
      <c r="K12" s="9">
        <v>0</v>
      </c>
      <c r="L12" s="9">
        <v>0</v>
      </c>
      <c r="M12" s="10">
        <v>24</v>
      </c>
      <c r="N12" s="10">
        <v>19329.64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20">
        <f t="shared" si="0"/>
        <v>42</v>
      </c>
      <c r="V12" s="20">
        <f t="shared" si="1"/>
        <v>54272.880000000005</v>
      </c>
      <c r="W12" s="22">
        <f>K17-U12</f>
        <v>-15</v>
      </c>
      <c r="X12" s="22">
        <f>L17-V12</f>
        <v>40321.569999999992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ht="32.25" customHeight="1">
      <c r="A13" s="86"/>
      <c r="B13" s="32" t="s">
        <v>8</v>
      </c>
      <c r="C13" s="10">
        <v>5</v>
      </c>
      <c r="D13" s="10">
        <v>15397.02</v>
      </c>
      <c r="E13" s="10">
        <v>0</v>
      </c>
      <c r="F13" s="10">
        <v>0</v>
      </c>
      <c r="G13" s="10">
        <v>1</v>
      </c>
      <c r="H13" s="10">
        <v>1256.6500000000001</v>
      </c>
      <c r="I13" s="10">
        <v>2</v>
      </c>
      <c r="J13" s="10">
        <v>2233.83</v>
      </c>
      <c r="K13" s="10">
        <v>6</v>
      </c>
      <c r="L13" s="10">
        <v>910.17</v>
      </c>
      <c r="M13" s="9">
        <v>0</v>
      </c>
      <c r="N13" s="9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20">
        <f t="shared" si="0"/>
        <v>14</v>
      </c>
      <c r="V13" s="20">
        <f t="shared" si="1"/>
        <v>19797.669999999998</v>
      </c>
      <c r="W13" s="22">
        <f>M17-U13</f>
        <v>84</v>
      </c>
      <c r="X13" s="22">
        <f>N17-V13</f>
        <v>62113.25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ht="32.25" customHeight="1">
      <c r="A14" s="86"/>
      <c r="B14" s="35" t="s">
        <v>9</v>
      </c>
      <c r="C14" s="28">
        <v>19</v>
      </c>
      <c r="D14" s="28">
        <v>26760.43</v>
      </c>
      <c r="E14" s="28">
        <v>0</v>
      </c>
      <c r="F14" s="28">
        <v>0</v>
      </c>
      <c r="G14" s="28">
        <v>4</v>
      </c>
      <c r="H14" s="28">
        <v>6255.39</v>
      </c>
      <c r="I14" s="28">
        <v>6</v>
      </c>
      <c r="J14" s="28">
        <v>12824.24</v>
      </c>
      <c r="K14" s="28">
        <v>2</v>
      </c>
      <c r="L14" s="28">
        <v>4284.33</v>
      </c>
      <c r="M14" s="28">
        <v>0</v>
      </c>
      <c r="N14" s="28">
        <v>0</v>
      </c>
      <c r="O14" s="29">
        <v>0</v>
      </c>
      <c r="P14" s="29">
        <v>0</v>
      </c>
      <c r="Q14" s="28">
        <v>0</v>
      </c>
      <c r="R14" s="28">
        <v>0</v>
      </c>
      <c r="S14" s="28">
        <v>0</v>
      </c>
      <c r="T14" s="28">
        <v>0</v>
      </c>
      <c r="U14" s="30">
        <f t="shared" si="0"/>
        <v>31</v>
      </c>
      <c r="V14" s="30">
        <f t="shared" si="1"/>
        <v>50124.39</v>
      </c>
      <c r="W14" s="31">
        <f>O17-U14</f>
        <v>-24</v>
      </c>
      <c r="X14" s="31">
        <f>P17-V14</f>
        <v>-45573.33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s="27" customFormat="1" ht="32.25" customHeight="1">
      <c r="A15" s="86"/>
      <c r="B15" s="17" t="s">
        <v>10</v>
      </c>
      <c r="C15" s="10">
        <v>3</v>
      </c>
      <c r="D15" s="10">
        <v>5358.84</v>
      </c>
      <c r="E15" s="10">
        <v>0</v>
      </c>
      <c r="F15" s="10">
        <v>0</v>
      </c>
      <c r="G15" s="10">
        <v>5</v>
      </c>
      <c r="H15" s="10">
        <v>8208.6200000000008</v>
      </c>
      <c r="I15" s="10">
        <v>1</v>
      </c>
      <c r="J15" s="10">
        <v>345.06</v>
      </c>
      <c r="K15" s="10">
        <v>0</v>
      </c>
      <c r="L15" s="10">
        <v>0</v>
      </c>
      <c r="M15" s="10">
        <v>0</v>
      </c>
      <c r="N15" s="10">
        <v>0</v>
      </c>
      <c r="O15" s="10">
        <v>1</v>
      </c>
      <c r="P15" s="10">
        <v>440.46</v>
      </c>
      <c r="Q15" s="9">
        <v>0</v>
      </c>
      <c r="R15" s="9">
        <v>0</v>
      </c>
      <c r="S15" s="26">
        <v>0</v>
      </c>
      <c r="T15" s="26">
        <v>0</v>
      </c>
      <c r="U15" s="20">
        <f t="shared" si="0"/>
        <v>10</v>
      </c>
      <c r="V15" s="20">
        <f t="shared" si="1"/>
        <v>14352.98</v>
      </c>
      <c r="W15" s="22">
        <f>Q17-U15</f>
        <v>-10</v>
      </c>
      <c r="X15" s="22">
        <f>R17-V15</f>
        <v>-14352.98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</row>
    <row r="16" spans="1:88" s="27" customFormat="1" ht="32.25" customHeight="1" thickBot="1">
      <c r="A16" s="87"/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36">
        <v>0</v>
      </c>
      <c r="R16" s="36">
        <v>0</v>
      </c>
      <c r="S16" s="13">
        <v>0</v>
      </c>
      <c r="T16" s="13">
        <v>0</v>
      </c>
      <c r="U16" s="21">
        <f t="shared" si="0"/>
        <v>0</v>
      </c>
      <c r="V16" s="21">
        <f t="shared" si="1"/>
        <v>0</v>
      </c>
      <c r="W16" s="23">
        <f>S17-U16</f>
        <v>0</v>
      </c>
      <c r="X16" s="23">
        <f>T17-V16</f>
        <v>0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</row>
    <row r="17" spans="1:88" s="14" customFormat="1" ht="16.5" thickTop="1">
      <c r="A17" s="14" t="s">
        <v>0</v>
      </c>
      <c r="C17" s="14">
        <f t="shared" ref="C17:T17" si="2">SUM(C8:C16)</f>
        <v>66</v>
      </c>
      <c r="D17" s="14">
        <f t="shared" si="2"/>
        <v>280458.16000000003</v>
      </c>
      <c r="E17" s="14">
        <f t="shared" si="2"/>
        <v>222</v>
      </c>
      <c r="F17" s="14">
        <f t="shared" si="2"/>
        <v>249649.48999999996</v>
      </c>
      <c r="G17" s="14">
        <f t="shared" si="2"/>
        <v>69</v>
      </c>
      <c r="H17" s="14">
        <f t="shared" si="2"/>
        <v>66307.05</v>
      </c>
      <c r="I17" s="14">
        <f t="shared" si="2"/>
        <v>71</v>
      </c>
      <c r="J17" s="14">
        <f t="shared" si="2"/>
        <v>133931.37</v>
      </c>
      <c r="K17" s="14">
        <f t="shared" si="2"/>
        <v>27</v>
      </c>
      <c r="L17" s="14">
        <f t="shared" si="2"/>
        <v>94594.45</v>
      </c>
      <c r="M17" s="14">
        <f t="shared" si="2"/>
        <v>98</v>
      </c>
      <c r="N17" s="14">
        <f t="shared" si="2"/>
        <v>81910.92</v>
      </c>
      <c r="O17" s="14">
        <f t="shared" si="2"/>
        <v>7</v>
      </c>
      <c r="P17" s="14">
        <f t="shared" si="2"/>
        <v>4551.0600000000004</v>
      </c>
      <c r="Q17" s="14">
        <f t="shared" si="2"/>
        <v>0</v>
      </c>
      <c r="R17" s="14">
        <f t="shared" si="2"/>
        <v>0</v>
      </c>
      <c r="S17" s="14">
        <f t="shared" si="2"/>
        <v>0</v>
      </c>
      <c r="T17" s="14">
        <f t="shared" si="2"/>
        <v>0</v>
      </c>
      <c r="U17" s="14">
        <f t="shared" si="0"/>
        <v>560</v>
      </c>
      <c r="V17" s="14">
        <f t="shared" si="1"/>
        <v>911402.50000000012</v>
      </c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s="14" customFormat="1">
      <c r="W18" s="15"/>
      <c r="X18" s="15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</row>
    <row r="19" spans="1:88" s="14" customFormat="1" ht="12.75" customHeight="1"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</sheetData>
  <mergeCells count="17">
    <mergeCell ref="A8:A16"/>
    <mergeCell ref="A5:B7"/>
    <mergeCell ref="A3:X3"/>
    <mergeCell ref="C6:D6"/>
    <mergeCell ref="E6:F6"/>
    <mergeCell ref="I6:J6"/>
    <mergeCell ref="A1:X1"/>
    <mergeCell ref="A2:X2"/>
    <mergeCell ref="W6:X6"/>
    <mergeCell ref="C5:X5"/>
    <mergeCell ref="U6:V6"/>
    <mergeCell ref="O6:P6"/>
    <mergeCell ref="Q6:R6"/>
    <mergeCell ref="G6:H6"/>
    <mergeCell ref="K6:L6"/>
    <mergeCell ref="M6:N6"/>
    <mergeCell ref="S6:T6"/>
  </mergeCells>
  <phoneticPr fontId="0" type="noConversion"/>
  <printOptions horizontalCentered="1"/>
  <pageMargins left="0.15748031496062992" right="0" top="0.62992125984251968" bottom="0.19685039370078741" header="0.11811023622047245" footer="0.11811023622047245"/>
  <pageSetup paperSize="9" scale="60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CJ19"/>
  <sheetViews>
    <sheetView topLeftCell="B3" zoomScaleSheetLayoutView="75" workbookViewId="0">
      <selection activeCell="C8" sqref="C8"/>
    </sheetView>
  </sheetViews>
  <sheetFormatPr defaultRowHeight="15.75"/>
  <cols>
    <col min="1" max="1" width="5.140625" style="2" customWidth="1"/>
    <col min="2" max="2" width="20.140625" style="2" customWidth="1"/>
    <col min="3" max="3" width="10.140625" style="2" customWidth="1"/>
    <col min="4" max="4" width="10.85546875" style="2" customWidth="1"/>
    <col min="5" max="5" width="10.140625" style="2" customWidth="1"/>
    <col min="6" max="6" width="9.28515625" style="2" customWidth="1"/>
    <col min="7" max="7" width="10.140625" style="2" customWidth="1"/>
    <col min="8" max="8" width="9.140625" style="2"/>
    <col min="9" max="9" width="10.140625" style="2" customWidth="1"/>
    <col min="10" max="10" width="9.28515625" style="2" customWidth="1"/>
    <col min="11" max="11" width="10.140625" style="2" customWidth="1"/>
    <col min="12" max="12" width="9.28515625" style="2" customWidth="1"/>
    <col min="13" max="13" width="10.140625" style="2" customWidth="1"/>
    <col min="14" max="14" width="9.28515625" style="2" customWidth="1"/>
    <col min="15" max="15" width="10.140625" style="2" customWidth="1"/>
    <col min="16" max="16" width="9.140625" style="2"/>
    <col min="17" max="17" width="10.140625" style="2" customWidth="1"/>
    <col min="18" max="18" width="9.140625" style="2"/>
    <col min="19" max="19" width="8.28515625" style="2" customWidth="1"/>
    <col min="20" max="20" width="8.5703125" style="2" customWidth="1"/>
    <col min="21" max="21" width="10.85546875" style="3" customWidth="1"/>
    <col min="22" max="22" width="10.5703125" style="3" customWidth="1"/>
    <col min="23" max="24" width="10.5703125" style="2" customWidth="1"/>
    <col min="25" max="16384" width="9.140625" style="2"/>
  </cols>
  <sheetData>
    <row r="1" spans="1:88" ht="18.75">
      <c r="A1" s="76" t="s">
        <v>17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</row>
    <row r="2" spans="1:88" ht="18.75">
      <c r="A2" s="77" t="s">
        <v>18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88" s="24" customFormat="1" ht="14.25" customHeight="1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</row>
    <row r="5" spans="1:88">
      <c r="A5" s="81" t="s">
        <v>14</v>
      </c>
      <c r="B5" s="81"/>
      <c r="C5" s="79" t="s">
        <v>13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s="7" customFormat="1" ht="30.75" customHeight="1">
      <c r="A6" s="81"/>
      <c r="B6" s="81"/>
      <c r="C6" s="81" t="s">
        <v>3</v>
      </c>
      <c r="D6" s="81"/>
      <c r="E6" s="81" t="s">
        <v>4</v>
      </c>
      <c r="F6" s="81"/>
      <c r="G6" s="81" t="s">
        <v>5</v>
      </c>
      <c r="H6" s="81"/>
      <c r="I6" s="81" t="s">
        <v>6</v>
      </c>
      <c r="J6" s="81"/>
      <c r="K6" s="82" t="s">
        <v>7</v>
      </c>
      <c r="L6" s="82"/>
      <c r="M6" s="81" t="s">
        <v>8</v>
      </c>
      <c r="N6" s="81"/>
      <c r="O6" s="81" t="s">
        <v>11</v>
      </c>
      <c r="P6" s="81"/>
      <c r="Q6" s="81" t="s">
        <v>10</v>
      </c>
      <c r="R6" s="81"/>
      <c r="S6" s="83" t="s">
        <v>19</v>
      </c>
      <c r="T6" s="84"/>
      <c r="U6" s="80" t="s">
        <v>0</v>
      </c>
      <c r="V6" s="80"/>
      <c r="W6" s="78" t="s">
        <v>2</v>
      </c>
      <c r="X6" s="78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</row>
    <row r="7" spans="1:88" s="1" customFormat="1" ht="48.75" customHeight="1">
      <c r="A7" s="88"/>
      <c r="B7" s="81"/>
      <c r="C7" s="5" t="s">
        <v>15</v>
      </c>
      <c r="D7" s="5" t="s">
        <v>1</v>
      </c>
      <c r="E7" s="5" t="s">
        <v>15</v>
      </c>
      <c r="F7" s="5" t="s">
        <v>1</v>
      </c>
      <c r="G7" s="5" t="s">
        <v>15</v>
      </c>
      <c r="H7" s="5" t="s">
        <v>1</v>
      </c>
      <c r="I7" s="5" t="s">
        <v>15</v>
      </c>
      <c r="J7" s="5" t="s">
        <v>1</v>
      </c>
      <c r="K7" s="5" t="s">
        <v>15</v>
      </c>
      <c r="L7" s="5" t="s">
        <v>1</v>
      </c>
      <c r="M7" s="5" t="s">
        <v>15</v>
      </c>
      <c r="N7" s="5" t="s">
        <v>1</v>
      </c>
      <c r="O7" s="5" t="s">
        <v>15</v>
      </c>
      <c r="P7" s="5" t="s">
        <v>1</v>
      </c>
      <c r="Q7" s="5" t="s">
        <v>15</v>
      </c>
      <c r="R7" s="5" t="s">
        <v>1</v>
      </c>
      <c r="S7" s="5" t="s">
        <v>15</v>
      </c>
      <c r="T7" s="5" t="s">
        <v>1</v>
      </c>
      <c r="U7" s="25" t="s">
        <v>16</v>
      </c>
      <c r="V7" s="19" t="s">
        <v>1</v>
      </c>
      <c r="W7" s="25" t="s">
        <v>15</v>
      </c>
      <c r="X7" s="18" t="s">
        <v>1</v>
      </c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ht="32.25" customHeight="1">
      <c r="A8" s="85" t="s">
        <v>12</v>
      </c>
      <c r="B8" s="32" t="s">
        <v>3</v>
      </c>
      <c r="C8" s="9"/>
      <c r="D8" s="9"/>
      <c r="E8" s="10">
        <v>129</v>
      </c>
      <c r="F8" s="10">
        <v>149938</v>
      </c>
      <c r="G8" s="10">
        <v>116</v>
      </c>
      <c r="H8" s="10">
        <v>75781</v>
      </c>
      <c r="I8" s="10">
        <v>14</v>
      </c>
      <c r="J8" s="10">
        <v>12820</v>
      </c>
      <c r="K8" s="10">
        <v>22</v>
      </c>
      <c r="L8" s="10">
        <v>47778</v>
      </c>
      <c r="M8" s="10">
        <v>190</v>
      </c>
      <c r="N8" s="10">
        <v>76383</v>
      </c>
      <c r="O8" s="10">
        <v>2</v>
      </c>
      <c r="P8" s="10">
        <v>1419</v>
      </c>
      <c r="Q8" s="10">
        <v>9</v>
      </c>
      <c r="R8" s="10">
        <v>10223</v>
      </c>
      <c r="S8" s="10">
        <v>0</v>
      </c>
      <c r="T8" s="10">
        <v>0</v>
      </c>
      <c r="U8" s="20">
        <f t="shared" ref="U8:U17" si="0">SUM(C8,E8,G8,I8,K8,M8,O8,Q8)</f>
        <v>482</v>
      </c>
      <c r="V8" s="20">
        <f t="shared" ref="V8:V17" si="1">SUM(D8,F8,H8,J8,L8,N8,P8,R8)</f>
        <v>374342</v>
      </c>
      <c r="W8" s="22">
        <f>C17-U8</f>
        <v>-441</v>
      </c>
      <c r="X8" s="22">
        <f>D17-V8</f>
        <v>-305791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spans="1:88" ht="32.25" customHeight="1">
      <c r="A9" s="86"/>
      <c r="B9" s="32" t="s">
        <v>4</v>
      </c>
      <c r="C9" s="10">
        <v>4</v>
      </c>
      <c r="D9" s="10">
        <v>3273</v>
      </c>
      <c r="E9" s="9"/>
      <c r="F9" s="9"/>
      <c r="G9" s="10">
        <v>1</v>
      </c>
      <c r="H9" s="10">
        <v>212</v>
      </c>
      <c r="I9" s="10">
        <v>0</v>
      </c>
      <c r="J9" s="10">
        <v>0</v>
      </c>
      <c r="K9" s="10">
        <v>1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20">
        <f t="shared" si="0"/>
        <v>6</v>
      </c>
      <c r="V9" s="20">
        <f t="shared" si="1"/>
        <v>3485</v>
      </c>
      <c r="W9" s="22">
        <f>E17-U9</f>
        <v>297</v>
      </c>
      <c r="X9" s="22">
        <f>F17-V9</f>
        <v>279062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</row>
    <row r="10" spans="1:88" ht="32.25" customHeight="1">
      <c r="A10" s="86"/>
      <c r="B10" s="32" t="s">
        <v>5</v>
      </c>
      <c r="C10" s="10">
        <v>6</v>
      </c>
      <c r="D10" s="10">
        <v>12118</v>
      </c>
      <c r="E10" s="10">
        <v>4</v>
      </c>
      <c r="F10" s="10">
        <v>16025</v>
      </c>
      <c r="G10" s="9"/>
      <c r="H10" s="9"/>
      <c r="I10" s="10">
        <v>2</v>
      </c>
      <c r="J10" s="10">
        <v>4036</v>
      </c>
      <c r="K10" s="10">
        <v>1</v>
      </c>
      <c r="L10" s="10">
        <v>250</v>
      </c>
      <c r="M10" s="10">
        <v>3</v>
      </c>
      <c r="N10" s="10">
        <v>957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20">
        <f t="shared" si="0"/>
        <v>16</v>
      </c>
      <c r="V10" s="20">
        <f t="shared" si="1"/>
        <v>33386</v>
      </c>
      <c r="W10" s="22">
        <f>G17-U10</f>
        <v>174</v>
      </c>
      <c r="X10" s="22">
        <f>H17-V10</f>
        <v>114655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ht="32.25" customHeight="1">
      <c r="A11" s="86"/>
      <c r="B11" s="33" t="s">
        <v>6</v>
      </c>
      <c r="C11" s="10">
        <v>10</v>
      </c>
      <c r="D11" s="10">
        <v>19607</v>
      </c>
      <c r="E11" s="10">
        <v>10</v>
      </c>
      <c r="F11" s="10">
        <v>52124</v>
      </c>
      <c r="G11" s="10">
        <v>39</v>
      </c>
      <c r="H11" s="10">
        <v>34903</v>
      </c>
      <c r="I11" s="9"/>
      <c r="J11" s="9"/>
      <c r="K11" s="10">
        <v>35</v>
      </c>
      <c r="L11" s="10">
        <v>144189</v>
      </c>
      <c r="M11" s="10">
        <v>4</v>
      </c>
      <c r="N11" s="10">
        <v>52526</v>
      </c>
      <c r="O11" s="10">
        <v>5</v>
      </c>
      <c r="P11" s="10">
        <v>3179</v>
      </c>
      <c r="Q11" s="10">
        <v>0</v>
      </c>
      <c r="R11" s="10">
        <v>0</v>
      </c>
      <c r="S11" s="10">
        <v>0</v>
      </c>
      <c r="T11" s="10">
        <v>0</v>
      </c>
      <c r="U11" s="20">
        <f t="shared" si="0"/>
        <v>103</v>
      </c>
      <c r="V11" s="20">
        <f t="shared" si="1"/>
        <v>306528</v>
      </c>
      <c r="W11" s="22">
        <f>I17-U11</f>
        <v>-70</v>
      </c>
      <c r="X11" s="22">
        <f>J17-V11</f>
        <v>-262854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</row>
    <row r="12" spans="1:88" ht="32.25" customHeight="1">
      <c r="A12" s="86"/>
      <c r="B12" s="34" t="s">
        <v>7</v>
      </c>
      <c r="C12" s="10">
        <v>10</v>
      </c>
      <c r="D12" s="10">
        <v>20494</v>
      </c>
      <c r="E12" s="10">
        <v>158</v>
      </c>
      <c r="F12" s="10">
        <v>60498</v>
      </c>
      <c r="G12" s="10">
        <v>4</v>
      </c>
      <c r="H12" s="26">
        <v>1437</v>
      </c>
      <c r="I12" s="10">
        <v>4</v>
      </c>
      <c r="J12" s="10">
        <v>14432</v>
      </c>
      <c r="K12" s="9"/>
      <c r="L12" s="9"/>
      <c r="M12" s="10">
        <v>133</v>
      </c>
      <c r="N12" s="10">
        <v>60246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20">
        <f t="shared" si="0"/>
        <v>309</v>
      </c>
      <c r="V12" s="20">
        <f t="shared" si="1"/>
        <v>157107</v>
      </c>
      <c r="W12" s="22">
        <f>K17-U12</f>
        <v>-243</v>
      </c>
      <c r="X12" s="22">
        <f>L17-V12</f>
        <v>50548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ht="32.25" customHeight="1">
      <c r="A13" s="86"/>
      <c r="B13" s="32" t="s">
        <v>8</v>
      </c>
      <c r="C13" s="10">
        <v>1</v>
      </c>
      <c r="D13" s="10">
        <v>2023</v>
      </c>
      <c r="E13" s="10">
        <v>0</v>
      </c>
      <c r="F13" s="10">
        <v>0</v>
      </c>
      <c r="G13" s="10">
        <v>0</v>
      </c>
      <c r="H13" s="10">
        <v>0</v>
      </c>
      <c r="I13" s="10">
        <v>2</v>
      </c>
      <c r="J13" s="10">
        <v>462</v>
      </c>
      <c r="K13" s="10">
        <v>1</v>
      </c>
      <c r="L13" s="10">
        <v>6535</v>
      </c>
      <c r="M13" s="9"/>
      <c r="N13" s="9"/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20">
        <f t="shared" si="0"/>
        <v>4</v>
      </c>
      <c r="V13" s="20">
        <f t="shared" si="1"/>
        <v>9020</v>
      </c>
      <c r="W13" s="22">
        <f>M17-U13</f>
        <v>326</v>
      </c>
      <c r="X13" s="22">
        <f>N17-V13</f>
        <v>181092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ht="32.25" customHeight="1">
      <c r="A14" s="86"/>
      <c r="B14" s="35" t="s">
        <v>9</v>
      </c>
      <c r="C14" s="28">
        <v>9</v>
      </c>
      <c r="D14" s="28">
        <v>9853</v>
      </c>
      <c r="E14" s="28">
        <v>1</v>
      </c>
      <c r="F14" s="28">
        <v>3797</v>
      </c>
      <c r="G14" s="28">
        <v>27</v>
      </c>
      <c r="H14" s="28">
        <v>32378</v>
      </c>
      <c r="I14" s="28">
        <v>11</v>
      </c>
      <c r="J14" s="28">
        <v>11924</v>
      </c>
      <c r="K14" s="28">
        <v>5</v>
      </c>
      <c r="L14" s="28">
        <v>6554</v>
      </c>
      <c r="M14" s="28">
        <v>0</v>
      </c>
      <c r="N14" s="28">
        <v>0</v>
      </c>
      <c r="O14" s="29"/>
      <c r="P14" s="29"/>
      <c r="Q14" s="28">
        <v>0</v>
      </c>
      <c r="R14" s="28">
        <v>0</v>
      </c>
      <c r="S14" s="28">
        <v>0</v>
      </c>
      <c r="T14" s="28">
        <v>0</v>
      </c>
      <c r="U14" s="30">
        <f t="shared" si="0"/>
        <v>53</v>
      </c>
      <c r="V14" s="30">
        <f t="shared" si="1"/>
        <v>64506</v>
      </c>
      <c r="W14" s="31">
        <f>O17-U14</f>
        <v>-45</v>
      </c>
      <c r="X14" s="31">
        <f>P17-V14</f>
        <v>-59605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s="27" customFormat="1" ht="32.25" customHeight="1">
      <c r="A15" s="86"/>
      <c r="B15" s="17" t="s">
        <v>10</v>
      </c>
      <c r="C15" s="10">
        <v>1</v>
      </c>
      <c r="D15" s="10">
        <v>1183</v>
      </c>
      <c r="E15" s="10">
        <v>1</v>
      </c>
      <c r="F15" s="10">
        <v>165</v>
      </c>
      <c r="G15" s="10">
        <v>3</v>
      </c>
      <c r="H15" s="10">
        <v>3330</v>
      </c>
      <c r="I15" s="10">
        <v>0</v>
      </c>
      <c r="J15" s="10">
        <v>0</v>
      </c>
      <c r="K15" s="10">
        <v>1</v>
      </c>
      <c r="L15" s="10">
        <v>2349</v>
      </c>
      <c r="M15" s="10">
        <v>0</v>
      </c>
      <c r="N15" s="10">
        <v>0</v>
      </c>
      <c r="O15" s="10">
        <v>1</v>
      </c>
      <c r="P15" s="10">
        <v>303</v>
      </c>
      <c r="Q15" s="9"/>
      <c r="R15" s="9"/>
      <c r="S15" s="26">
        <v>0</v>
      </c>
      <c r="T15" s="26">
        <v>0</v>
      </c>
      <c r="U15" s="20">
        <f t="shared" si="0"/>
        <v>7</v>
      </c>
      <c r="V15" s="20">
        <f t="shared" si="1"/>
        <v>7330</v>
      </c>
      <c r="W15" s="22">
        <f>Q17-U15</f>
        <v>2</v>
      </c>
      <c r="X15" s="22">
        <f>R17-V15</f>
        <v>2893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</row>
    <row r="16" spans="1:88" s="27" customFormat="1" ht="32.25" customHeight="1" thickBot="1">
      <c r="A16" s="87"/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36">
        <v>0</v>
      </c>
      <c r="R16" s="36">
        <v>0</v>
      </c>
      <c r="S16" s="13"/>
      <c r="T16" s="13"/>
      <c r="U16" s="21">
        <f t="shared" si="0"/>
        <v>0</v>
      </c>
      <c r="V16" s="21">
        <f t="shared" si="1"/>
        <v>0</v>
      </c>
      <c r="W16" s="23">
        <f>S17-U16</f>
        <v>0</v>
      </c>
      <c r="X16" s="23">
        <f>T17-V16</f>
        <v>0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</row>
    <row r="17" spans="1:88" s="14" customFormat="1" ht="16.5" thickTop="1">
      <c r="A17" s="14" t="s">
        <v>0</v>
      </c>
      <c r="C17" s="14">
        <f t="shared" ref="C17:T17" si="2">SUM(C8:C16)</f>
        <v>41</v>
      </c>
      <c r="D17" s="14">
        <f t="shared" si="2"/>
        <v>68551</v>
      </c>
      <c r="E17" s="14">
        <f t="shared" si="2"/>
        <v>303</v>
      </c>
      <c r="F17" s="14">
        <f t="shared" si="2"/>
        <v>282547</v>
      </c>
      <c r="G17" s="14">
        <f t="shared" si="2"/>
        <v>190</v>
      </c>
      <c r="H17" s="14">
        <f t="shared" si="2"/>
        <v>148041</v>
      </c>
      <c r="I17" s="14">
        <f t="shared" si="2"/>
        <v>33</v>
      </c>
      <c r="J17" s="14">
        <f t="shared" si="2"/>
        <v>43674</v>
      </c>
      <c r="K17" s="14">
        <f t="shared" si="2"/>
        <v>66</v>
      </c>
      <c r="L17" s="14">
        <f t="shared" si="2"/>
        <v>207655</v>
      </c>
      <c r="M17" s="14">
        <f t="shared" si="2"/>
        <v>330</v>
      </c>
      <c r="N17" s="14">
        <f t="shared" si="2"/>
        <v>190112</v>
      </c>
      <c r="O17" s="14">
        <f t="shared" si="2"/>
        <v>8</v>
      </c>
      <c r="P17" s="14">
        <f t="shared" si="2"/>
        <v>4901</v>
      </c>
      <c r="Q17" s="14">
        <f t="shared" si="2"/>
        <v>9</v>
      </c>
      <c r="R17" s="14">
        <f t="shared" si="2"/>
        <v>10223</v>
      </c>
      <c r="S17" s="14">
        <f t="shared" si="2"/>
        <v>0</v>
      </c>
      <c r="T17" s="14">
        <f t="shared" si="2"/>
        <v>0</v>
      </c>
      <c r="U17" s="14">
        <f t="shared" si="0"/>
        <v>980</v>
      </c>
      <c r="V17" s="14">
        <f t="shared" si="1"/>
        <v>955704</v>
      </c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s="14" customFormat="1">
      <c r="W18" s="15"/>
      <c r="X18" s="15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</row>
    <row r="19" spans="1:88" s="14" customFormat="1" ht="12.75" customHeight="1"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</sheetData>
  <mergeCells count="17">
    <mergeCell ref="A1:X1"/>
    <mergeCell ref="A2:X2"/>
    <mergeCell ref="W6:X6"/>
    <mergeCell ref="C5:X5"/>
    <mergeCell ref="U6:V6"/>
    <mergeCell ref="O6:P6"/>
    <mergeCell ref="Q6:R6"/>
    <mergeCell ref="G6:H6"/>
    <mergeCell ref="K6:L6"/>
    <mergeCell ref="M6:N6"/>
    <mergeCell ref="S6:T6"/>
    <mergeCell ref="A8:A16"/>
    <mergeCell ref="A5:B7"/>
    <mergeCell ref="A3:X3"/>
    <mergeCell ref="C6:D6"/>
    <mergeCell ref="E6:F6"/>
    <mergeCell ref="I6:J6"/>
  </mergeCells>
  <phoneticPr fontId="0" type="noConversion"/>
  <printOptions horizontalCentered="1"/>
  <pageMargins left="0.15748031496062992" right="0" top="0.62992125984251968" bottom="0.19685039370078741" header="0.11811023622047245" footer="0.11811023622047245"/>
  <pageSetup paperSize="9" scale="60" orientation="landscape" r:id="rId1"/>
  <headerFooter alignWithMargins="0">
    <oddHeader>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CJ19"/>
  <sheetViews>
    <sheetView tabSelected="1" zoomScale="80" zoomScaleNormal="80" zoomScaleSheetLayoutView="50" workbookViewId="0">
      <selection sqref="A1:X1"/>
    </sheetView>
  </sheetViews>
  <sheetFormatPr defaultRowHeight="15.75"/>
  <cols>
    <col min="1" max="1" width="5.140625" style="37" customWidth="1"/>
    <col min="2" max="2" width="24.85546875" style="37" customWidth="1"/>
    <col min="3" max="3" width="7.7109375" style="37" customWidth="1"/>
    <col min="4" max="4" width="9.7109375" style="37" customWidth="1"/>
    <col min="5" max="5" width="7.7109375" style="37" customWidth="1"/>
    <col min="6" max="6" width="10.5703125" style="37" customWidth="1"/>
    <col min="7" max="7" width="7.7109375" style="37" customWidth="1"/>
    <col min="8" max="8" width="9.7109375" style="37" customWidth="1"/>
    <col min="9" max="9" width="7.7109375" style="37" customWidth="1"/>
    <col min="10" max="10" width="9.7109375" style="37" customWidth="1"/>
    <col min="11" max="11" width="7.7109375" style="37" customWidth="1"/>
    <col min="12" max="12" width="10.42578125" style="37" customWidth="1"/>
    <col min="13" max="13" width="7.7109375" style="37" customWidth="1"/>
    <col min="14" max="14" width="9.7109375" style="37" customWidth="1"/>
    <col min="15" max="15" width="7.7109375" style="37" customWidth="1"/>
    <col min="16" max="16" width="9.7109375" style="37" customWidth="1"/>
    <col min="17" max="17" width="7.7109375" style="37" customWidth="1"/>
    <col min="18" max="18" width="9.7109375" style="37" customWidth="1"/>
    <col min="19" max="19" width="7.85546875" style="37" customWidth="1"/>
    <col min="20" max="20" width="9.7109375" style="37" customWidth="1"/>
    <col min="21" max="21" width="8" style="38" customWidth="1"/>
    <col min="22" max="22" width="12.140625" style="38" customWidth="1"/>
    <col min="23" max="23" width="8.42578125" style="37" customWidth="1"/>
    <col min="24" max="24" width="10.7109375" style="37" customWidth="1"/>
    <col min="25" max="25" width="5.140625" style="37" customWidth="1"/>
    <col min="26" max="16384" width="9.140625" style="37"/>
  </cols>
  <sheetData>
    <row r="1" spans="1:88" ht="18.75">
      <c r="A1" s="91" t="s">
        <v>27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</row>
    <row r="2" spans="1:88" ht="18.75">
      <c r="A2" s="91" t="s">
        <v>28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</row>
    <row r="3" spans="1:88">
      <c r="A3" s="52"/>
      <c r="B3" s="72"/>
      <c r="C3" s="70"/>
    </row>
    <row r="4" spans="1:88">
      <c r="A4" s="95" t="s">
        <v>14</v>
      </c>
      <c r="B4" s="95"/>
      <c r="C4" s="93" t="s">
        <v>13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</row>
    <row r="5" spans="1:88" s="43" customFormat="1" ht="49.5" customHeight="1">
      <c r="A5" s="95"/>
      <c r="B5" s="95"/>
      <c r="C5" s="95" t="s">
        <v>3</v>
      </c>
      <c r="D5" s="95"/>
      <c r="E5" s="95" t="s">
        <v>4</v>
      </c>
      <c r="F5" s="95"/>
      <c r="G5" s="95" t="s">
        <v>5</v>
      </c>
      <c r="H5" s="95"/>
      <c r="I5" s="95" t="s">
        <v>6</v>
      </c>
      <c r="J5" s="95"/>
      <c r="K5" s="95" t="s">
        <v>26</v>
      </c>
      <c r="L5" s="95"/>
      <c r="M5" s="95" t="s">
        <v>8</v>
      </c>
      <c r="N5" s="95"/>
      <c r="O5" s="95" t="s">
        <v>22</v>
      </c>
      <c r="P5" s="95"/>
      <c r="Q5" s="96" t="s">
        <v>19</v>
      </c>
      <c r="R5" s="97"/>
      <c r="S5" s="96" t="s">
        <v>24</v>
      </c>
      <c r="T5" s="97"/>
      <c r="U5" s="94" t="s">
        <v>0</v>
      </c>
      <c r="V5" s="94"/>
      <c r="W5" s="92" t="s">
        <v>2</v>
      </c>
      <c r="X5" s="9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</row>
    <row r="6" spans="1:88" s="47" customFormat="1" ht="33.75" customHeight="1">
      <c r="A6" s="102"/>
      <c r="B6" s="95"/>
      <c r="C6" s="39" t="s">
        <v>15</v>
      </c>
      <c r="D6" s="39" t="s">
        <v>1</v>
      </c>
      <c r="E6" s="39" t="s">
        <v>15</v>
      </c>
      <c r="F6" s="39" t="s">
        <v>1</v>
      </c>
      <c r="G6" s="39" t="s">
        <v>15</v>
      </c>
      <c r="H6" s="39" t="s">
        <v>1</v>
      </c>
      <c r="I6" s="39" t="s">
        <v>15</v>
      </c>
      <c r="J6" s="39" t="s">
        <v>1</v>
      </c>
      <c r="K6" s="39" t="s">
        <v>15</v>
      </c>
      <c r="L6" s="39" t="s">
        <v>1</v>
      </c>
      <c r="M6" s="39" t="s">
        <v>15</v>
      </c>
      <c r="N6" s="39" t="s">
        <v>1</v>
      </c>
      <c r="O6" s="39" t="s">
        <v>15</v>
      </c>
      <c r="P6" s="39" t="s">
        <v>1</v>
      </c>
      <c r="Q6" s="39" t="s">
        <v>15</v>
      </c>
      <c r="R6" s="39" t="s">
        <v>1</v>
      </c>
      <c r="S6" s="39" t="s">
        <v>15</v>
      </c>
      <c r="T6" s="39" t="s">
        <v>1</v>
      </c>
      <c r="U6" s="44" t="s">
        <v>16</v>
      </c>
      <c r="V6" s="41" t="s">
        <v>1</v>
      </c>
      <c r="W6" s="45" t="s">
        <v>15</v>
      </c>
      <c r="X6" s="45" t="s">
        <v>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</row>
    <row r="7" spans="1:88" ht="32.25" customHeight="1">
      <c r="A7" s="99" t="s">
        <v>12</v>
      </c>
      <c r="B7" s="48" t="s">
        <v>3</v>
      </c>
      <c r="C7" s="74"/>
      <c r="D7" s="75"/>
      <c r="E7" s="67">
        <v>37</v>
      </c>
      <c r="F7" s="67">
        <v>80449.03</v>
      </c>
      <c r="G7" s="67">
        <v>8</v>
      </c>
      <c r="H7" s="67">
        <v>19789.809999999998</v>
      </c>
      <c r="I7" s="67">
        <v>34</v>
      </c>
      <c r="J7" s="67">
        <v>54289.520000000004</v>
      </c>
      <c r="K7" s="67">
        <v>13</v>
      </c>
      <c r="L7" s="67">
        <v>41151.19</v>
      </c>
      <c r="M7" s="67">
        <v>4</v>
      </c>
      <c r="N7" s="67">
        <v>13437.560000000001</v>
      </c>
      <c r="O7" s="67">
        <v>0</v>
      </c>
      <c r="P7" s="67">
        <v>0</v>
      </c>
      <c r="Q7" s="67">
        <v>0</v>
      </c>
      <c r="R7" s="67">
        <v>0</v>
      </c>
      <c r="S7" s="67">
        <v>2</v>
      </c>
      <c r="T7" s="67">
        <v>958.26</v>
      </c>
      <c r="U7" s="49">
        <v>98</v>
      </c>
      <c r="V7" s="49">
        <v>210075.37</v>
      </c>
      <c r="W7" s="65">
        <v>93</v>
      </c>
      <c r="X7" s="65">
        <v>118134.34000000003</v>
      </c>
      <c r="Y7" s="59"/>
      <c r="Z7" s="59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</row>
    <row r="8" spans="1:88" ht="32.25" customHeight="1">
      <c r="A8" s="100"/>
      <c r="B8" s="48" t="s">
        <v>4</v>
      </c>
      <c r="C8" s="67">
        <v>12</v>
      </c>
      <c r="D8" s="67">
        <v>14359.49</v>
      </c>
      <c r="E8" s="74"/>
      <c r="F8" s="75"/>
      <c r="G8" s="67">
        <v>1</v>
      </c>
      <c r="H8" s="67">
        <v>119.91</v>
      </c>
      <c r="I8" s="67">
        <v>49</v>
      </c>
      <c r="J8" s="67">
        <v>200575.45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v>0</v>
      </c>
      <c r="Q8" s="67">
        <v>0</v>
      </c>
      <c r="R8" s="67">
        <v>0</v>
      </c>
      <c r="S8" s="67">
        <v>1</v>
      </c>
      <c r="T8" s="67">
        <v>3281.75</v>
      </c>
      <c r="U8" s="49">
        <v>63</v>
      </c>
      <c r="V8" s="49">
        <v>218336.6</v>
      </c>
      <c r="W8" s="65">
        <v>380</v>
      </c>
      <c r="X8" s="65">
        <v>667146.33000000007</v>
      </c>
      <c r="Y8" s="59"/>
      <c r="Z8" s="59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</row>
    <row r="9" spans="1:88" ht="32.25" customHeight="1">
      <c r="A9" s="100"/>
      <c r="B9" s="48" t="s">
        <v>5</v>
      </c>
      <c r="C9" s="67">
        <v>6</v>
      </c>
      <c r="D9" s="67">
        <v>8450.86</v>
      </c>
      <c r="E9" s="67">
        <v>2</v>
      </c>
      <c r="F9" s="67">
        <v>5533.88</v>
      </c>
      <c r="G9" s="74"/>
      <c r="H9" s="75"/>
      <c r="I9" s="67">
        <v>14</v>
      </c>
      <c r="J9" s="67">
        <v>8133.77</v>
      </c>
      <c r="K9" s="67">
        <v>3</v>
      </c>
      <c r="L9" s="67">
        <v>4934.4800000000005</v>
      </c>
      <c r="M9" s="67">
        <v>3</v>
      </c>
      <c r="N9" s="67">
        <v>1284.9299999999998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49">
        <v>28</v>
      </c>
      <c r="V9" s="49">
        <v>28337.920000000002</v>
      </c>
      <c r="W9" s="65">
        <v>-13</v>
      </c>
      <c r="X9" s="65">
        <v>7791.2799999999952</v>
      </c>
      <c r="Y9" s="59"/>
      <c r="Z9" s="59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</row>
    <row r="10" spans="1:88" ht="32.25" customHeight="1">
      <c r="A10" s="100"/>
      <c r="B10" s="50" t="s">
        <v>6</v>
      </c>
      <c r="C10" s="67">
        <v>90</v>
      </c>
      <c r="D10" s="67">
        <v>200565.84000000003</v>
      </c>
      <c r="E10" s="67">
        <v>392</v>
      </c>
      <c r="F10" s="67">
        <v>782592.61</v>
      </c>
      <c r="G10" s="67">
        <v>2</v>
      </c>
      <c r="H10" s="67">
        <v>380.85999999999996</v>
      </c>
      <c r="I10" s="74"/>
      <c r="J10" s="75"/>
      <c r="K10" s="67">
        <v>16</v>
      </c>
      <c r="L10" s="67">
        <v>43019.08</v>
      </c>
      <c r="M10" s="67">
        <v>4</v>
      </c>
      <c r="N10" s="67">
        <v>11222.82</v>
      </c>
      <c r="O10" s="67">
        <v>0</v>
      </c>
      <c r="P10" s="67">
        <v>0</v>
      </c>
      <c r="Q10" s="67">
        <v>0</v>
      </c>
      <c r="R10" s="67">
        <v>0</v>
      </c>
      <c r="S10" s="67">
        <v>3</v>
      </c>
      <c r="T10" s="67">
        <v>11481.329999999998</v>
      </c>
      <c r="U10" s="49">
        <v>507</v>
      </c>
      <c r="V10" s="49">
        <v>1049262.5399999998</v>
      </c>
      <c r="W10" s="65">
        <v>-380</v>
      </c>
      <c r="X10" s="65">
        <v>-712312.88999999966</v>
      </c>
      <c r="Y10" s="59"/>
      <c r="Z10" s="59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ht="32.25" customHeight="1">
      <c r="A11" s="100"/>
      <c r="B11" s="48" t="s">
        <v>26</v>
      </c>
      <c r="C11" s="67">
        <v>73</v>
      </c>
      <c r="D11" s="67">
        <v>95232.41</v>
      </c>
      <c r="E11" s="67">
        <v>0</v>
      </c>
      <c r="F11" s="67">
        <v>0</v>
      </c>
      <c r="G11" s="67">
        <v>3</v>
      </c>
      <c r="H11" s="67">
        <v>15195.99</v>
      </c>
      <c r="I11" s="67">
        <v>12</v>
      </c>
      <c r="J11" s="67">
        <v>41682.14</v>
      </c>
      <c r="K11" s="74"/>
      <c r="L11" s="75"/>
      <c r="M11" s="67">
        <v>2</v>
      </c>
      <c r="N11" s="67">
        <v>6119.87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49">
        <v>90</v>
      </c>
      <c r="V11" s="49">
        <v>158230.41</v>
      </c>
      <c r="W11" s="65">
        <v>-53</v>
      </c>
      <c r="X11" s="65">
        <v>-60700.170000000013</v>
      </c>
      <c r="Y11" s="59"/>
      <c r="Z11" s="5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</row>
    <row r="12" spans="1:88" ht="32.25" customHeight="1">
      <c r="A12" s="100"/>
      <c r="B12" s="48" t="s">
        <v>8</v>
      </c>
      <c r="C12" s="67">
        <v>4</v>
      </c>
      <c r="D12" s="67">
        <v>5142.79</v>
      </c>
      <c r="E12" s="67">
        <v>3</v>
      </c>
      <c r="F12" s="67">
        <v>4775.97</v>
      </c>
      <c r="G12" s="67">
        <v>1</v>
      </c>
      <c r="H12" s="67">
        <v>642.63</v>
      </c>
      <c r="I12" s="67">
        <v>3</v>
      </c>
      <c r="J12" s="67">
        <v>9997.5300000000007</v>
      </c>
      <c r="K12" s="67">
        <v>1</v>
      </c>
      <c r="L12" s="67">
        <v>759.98</v>
      </c>
      <c r="M12" s="74"/>
      <c r="N12" s="75"/>
      <c r="O12" s="67">
        <v>0</v>
      </c>
      <c r="P12" s="67">
        <v>0</v>
      </c>
      <c r="Q12" s="67">
        <v>0</v>
      </c>
      <c r="R12" s="67">
        <v>0</v>
      </c>
      <c r="S12" s="67">
        <v>1</v>
      </c>
      <c r="T12" s="67">
        <v>601.55999999999995</v>
      </c>
      <c r="U12" s="49">
        <v>13</v>
      </c>
      <c r="V12" s="49">
        <v>21920.46</v>
      </c>
      <c r="W12" s="65">
        <v>0</v>
      </c>
      <c r="X12" s="65">
        <v>10144.720000000001</v>
      </c>
      <c r="Y12" s="59"/>
      <c r="Z12" s="59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</row>
    <row r="13" spans="1:88" s="52" customFormat="1" ht="32.25" customHeight="1">
      <c r="A13" s="100"/>
      <c r="B13" s="51" t="s">
        <v>23</v>
      </c>
      <c r="C13" s="67">
        <v>5</v>
      </c>
      <c r="D13" s="67">
        <v>4212.82</v>
      </c>
      <c r="E13" s="67">
        <v>1</v>
      </c>
      <c r="F13" s="67">
        <v>1345.93</v>
      </c>
      <c r="G13" s="67">
        <v>0</v>
      </c>
      <c r="H13" s="67">
        <v>0</v>
      </c>
      <c r="I13" s="67">
        <v>2</v>
      </c>
      <c r="J13" s="67">
        <v>1405.27</v>
      </c>
      <c r="K13" s="67">
        <v>0</v>
      </c>
      <c r="L13" s="67">
        <v>0</v>
      </c>
      <c r="M13" s="67">
        <v>0</v>
      </c>
      <c r="N13" s="67">
        <v>0</v>
      </c>
      <c r="O13" s="74"/>
      <c r="P13" s="75"/>
      <c r="Q13" s="67">
        <v>0</v>
      </c>
      <c r="R13" s="67">
        <v>0</v>
      </c>
      <c r="S13" s="67">
        <v>0</v>
      </c>
      <c r="T13" s="67">
        <v>0</v>
      </c>
      <c r="U13" s="49">
        <v>8</v>
      </c>
      <c r="V13" s="49">
        <v>6964.02</v>
      </c>
      <c r="W13" s="65">
        <v>-8</v>
      </c>
      <c r="X13" s="65">
        <v>-6964.02</v>
      </c>
      <c r="Y13" s="59"/>
      <c r="Z13" s="59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s="52" customFormat="1" ht="32.25" customHeight="1">
      <c r="A14" s="100"/>
      <c r="B14" s="60" t="s">
        <v>19</v>
      </c>
      <c r="C14" s="68">
        <v>1</v>
      </c>
      <c r="D14" s="68">
        <v>245.5</v>
      </c>
      <c r="E14" s="68">
        <v>8</v>
      </c>
      <c r="F14" s="68">
        <v>10785.51</v>
      </c>
      <c r="G14" s="68">
        <v>0</v>
      </c>
      <c r="H14" s="68">
        <v>0</v>
      </c>
      <c r="I14" s="68">
        <v>9</v>
      </c>
      <c r="J14" s="68">
        <v>16444.45</v>
      </c>
      <c r="K14" s="68">
        <v>3</v>
      </c>
      <c r="L14" s="68">
        <v>6737.45</v>
      </c>
      <c r="M14" s="68">
        <v>0</v>
      </c>
      <c r="N14" s="68">
        <v>0</v>
      </c>
      <c r="O14" s="68">
        <v>0</v>
      </c>
      <c r="P14" s="68">
        <v>0</v>
      </c>
      <c r="Q14" s="74"/>
      <c r="R14" s="75"/>
      <c r="S14" s="68">
        <v>0</v>
      </c>
      <c r="T14" s="68">
        <v>0</v>
      </c>
      <c r="U14" s="49">
        <v>21</v>
      </c>
      <c r="V14" s="49">
        <v>34212.909999999996</v>
      </c>
      <c r="W14" s="65">
        <v>-21</v>
      </c>
      <c r="X14" s="65">
        <v>-34212.909999999996</v>
      </c>
      <c r="Y14" s="59"/>
      <c r="Z14" s="59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s="52" customFormat="1" ht="33.75" customHeight="1" thickBot="1">
      <c r="A15" s="101"/>
      <c r="B15" s="62" t="s">
        <v>24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4</v>
      </c>
      <c r="J15" s="69">
        <v>4421.5200000000004</v>
      </c>
      <c r="K15" s="69">
        <v>1</v>
      </c>
      <c r="L15" s="69">
        <v>928.06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74"/>
      <c r="T15" s="75"/>
      <c r="U15" s="53">
        <v>5</v>
      </c>
      <c r="V15" s="53">
        <v>5349.58</v>
      </c>
      <c r="W15" s="66">
        <v>2</v>
      </c>
      <c r="X15" s="66">
        <v>10973.319999999998</v>
      </c>
      <c r="Y15" s="59"/>
      <c r="Z15" s="59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</row>
    <row r="16" spans="1:88" s="54" customFormat="1" ht="16.5" thickTop="1">
      <c r="A16" s="54" t="s">
        <v>0</v>
      </c>
      <c r="C16" s="54">
        <f>SUM(C7:C15)</f>
        <v>191</v>
      </c>
      <c r="D16" s="54">
        <f>SUM(D7:D15)</f>
        <v>328209.71000000002</v>
      </c>
      <c r="E16" s="54">
        <f t="shared" ref="E16:T16" si="0">SUM(E7:E15)</f>
        <v>443</v>
      </c>
      <c r="F16" s="54">
        <f t="shared" si="0"/>
        <v>885482.93</v>
      </c>
      <c r="G16" s="54">
        <f t="shared" si="0"/>
        <v>15</v>
      </c>
      <c r="H16" s="54">
        <f t="shared" si="0"/>
        <v>36129.199999999997</v>
      </c>
      <c r="I16" s="54">
        <f t="shared" si="0"/>
        <v>127</v>
      </c>
      <c r="J16" s="54">
        <f t="shared" si="0"/>
        <v>336949.65000000014</v>
      </c>
      <c r="K16" s="54">
        <f t="shared" si="0"/>
        <v>37</v>
      </c>
      <c r="L16" s="54">
        <f t="shared" si="0"/>
        <v>97530.239999999991</v>
      </c>
      <c r="M16" s="54">
        <f t="shared" si="0"/>
        <v>13</v>
      </c>
      <c r="N16" s="54">
        <f t="shared" si="0"/>
        <v>32065.18</v>
      </c>
      <c r="O16" s="54">
        <f t="shared" si="0"/>
        <v>0</v>
      </c>
      <c r="P16" s="54">
        <f t="shared" si="0"/>
        <v>0</v>
      </c>
      <c r="Q16" s="54">
        <f t="shared" si="0"/>
        <v>0</v>
      </c>
      <c r="R16" s="54">
        <f t="shared" si="0"/>
        <v>0</v>
      </c>
      <c r="S16" s="64">
        <f t="shared" si="0"/>
        <v>7</v>
      </c>
      <c r="T16" s="64">
        <f t="shared" si="0"/>
        <v>16322.899999999998</v>
      </c>
      <c r="U16" s="61">
        <f>SUM(C16,E16,G16,I16,K16,M16,O16,Q16,S16)</f>
        <v>833</v>
      </c>
      <c r="V16" s="61">
        <f>SUM(D16,F16,H16,J16,L16,N16,P16,R16,T16)</f>
        <v>1732689.81</v>
      </c>
      <c r="W16" s="57"/>
      <c r="X16" s="57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</row>
    <row r="17" spans="1:88" s="54" customFormat="1">
      <c r="S17" s="58"/>
      <c r="T17" s="58"/>
      <c r="U17" s="61"/>
      <c r="V17" s="61"/>
      <c r="W17" s="63"/>
      <c r="X17" s="63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</row>
    <row r="18" spans="1:88" s="54" customFormat="1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</row>
    <row r="19" spans="1:88">
      <c r="A19" s="52"/>
    </row>
  </sheetData>
  <mergeCells count="17">
    <mergeCell ref="A18:X18"/>
    <mergeCell ref="I5:J5"/>
    <mergeCell ref="M5:N5"/>
    <mergeCell ref="A7:A15"/>
    <mergeCell ref="A4:B6"/>
    <mergeCell ref="C5:D5"/>
    <mergeCell ref="E5:F5"/>
    <mergeCell ref="S5:T5"/>
    <mergeCell ref="A1:X1"/>
    <mergeCell ref="A2:X2"/>
    <mergeCell ref="W5:X5"/>
    <mergeCell ref="C4:X4"/>
    <mergeCell ref="U5:V5"/>
    <mergeCell ref="O5:P5"/>
    <mergeCell ref="G5:H5"/>
    <mergeCell ref="K5:L5"/>
    <mergeCell ref="Q5:R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Roman,Regular"&amp;12ДПФ - ІV-то тримесечие 2016 г.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CJ58"/>
  <sheetViews>
    <sheetView zoomScale="80" zoomScaleNormal="80" zoomScaleSheetLayoutView="50" workbookViewId="0">
      <selection sqref="A1:Z1"/>
    </sheetView>
  </sheetViews>
  <sheetFormatPr defaultRowHeight="15.75"/>
  <cols>
    <col min="1" max="1" width="5.140625" style="37" customWidth="1"/>
    <col min="2" max="2" width="24.85546875" style="37" customWidth="1"/>
    <col min="3" max="3" width="7.7109375" style="37" customWidth="1"/>
    <col min="4" max="4" width="10.85546875" style="37" customWidth="1"/>
    <col min="5" max="5" width="7.7109375" style="37" customWidth="1"/>
    <col min="6" max="6" width="11.28515625" style="37" customWidth="1"/>
    <col min="7" max="7" width="7.7109375" style="37" customWidth="1"/>
    <col min="8" max="8" width="9.7109375" style="37" customWidth="1"/>
    <col min="9" max="9" width="7.7109375" style="37" customWidth="1"/>
    <col min="10" max="10" width="11.42578125" style="37" customWidth="1"/>
    <col min="11" max="11" width="7.7109375" style="37" customWidth="1"/>
    <col min="12" max="12" width="10.42578125" style="37" customWidth="1"/>
    <col min="13" max="13" width="7.7109375" style="37" customWidth="1"/>
    <col min="14" max="14" width="9.7109375" style="37" customWidth="1"/>
    <col min="15" max="15" width="7.7109375" style="37" customWidth="1"/>
    <col min="16" max="16" width="9.7109375" style="37" customWidth="1"/>
    <col min="17" max="17" width="7.7109375" style="37" customWidth="1"/>
    <col min="18" max="18" width="9.7109375" style="37" customWidth="1"/>
    <col min="19" max="19" width="7.85546875" style="37" customWidth="1"/>
    <col min="20" max="20" width="9.7109375" style="37" customWidth="1"/>
    <col min="21" max="21" width="8" style="38" customWidth="1"/>
    <col min="22" max="22" width="11.85546875" style="38" customWidth="1"/>
    <col min="23" max="23" width="8.42578125" style="37" customWidth="1"/>
    <col min="24" max="24" width="10.7109375" style="37" customWidth="1"/>
    <col min="25" max="25" width="1.85546875" style="37" customWidth="1"/>
    <col min="26" max="26" width="1.42578125" style="37" customWidth="1"/>
    <col min="27" max="16384" width="9.140625" style="37"/>
  </cols>
  <sheetData>
    <row r="1" spans="1:88" ht="18.75">
      <c r="A1" s="77" t="s">
        <v>29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</row>
    <row r="2" spans="1:88" ht="18.75">
      <c r="A2" s="91" t="s">
        <v>25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</row>
    <row r="3" spans="1:88">
      <c r="A3" s="52"/>
      <c r="B3" s="71"/>
      <c r="C3" s="70"/>
    </row>
    <row r="4" spans="1:88">
      <c r="A4" s="95" t="s">
        <v>14</v>
      </c>
      <c r="B4" s="95"/>
      <c r="C4" s="93" t="s">
        <v>13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</row>
    <row r="5" spans="1:88" s="43" customFormat="1" ht="49.5" customHeight="1">
      <c r="A5" s="95"/>
      <c r="B5" s="95"/>
      <c r="C5" s="95" t="s">
        <v>3</v>
      </c>
      <c r="D5" s="95"/>
      <c r="E5" s="95" t="s">
        <v>4</v>
      </c>
      <c r="F5" s="95"/>
      <c r="G5" s="95" t="s">
        <v>5</v>
      </c>
      <c r="H5" s="95"/>
      <c r="I5" s="95" t="s">
        <v>6</v>
      </c>
      <c r="J5" s="95"/>
      <c r="K5" s="95" t="s">
        <v>26</v>
      </c>
      <c r="L5" s="95"/>
      <c r="M5" s="95" t="s">
        <v>8</v>
      </c>
      <c r="N5" s="95"/>
      <c r="O5" s="95" t="s">
        <v>22</v>
      </c>
      <c r="P5" s="95"/>
      <c r="Q5" s="96" t="s">
        <v>19</v>
      </c>
      <c r="R5" s="97"/>
      <c r="S5" s="96" t="s">
        <v>24</v>
      </c>
      <c r="T5" s="97"/>
      <c r="U5" s="94" t="s">
        <v>0</v>
      </c>
      <c r="V5" s="94"/>
      <c r="W5" s="92" t="s">
        <v>2</v>
      </c>
      <c r="X5" s="9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</row>
    <row r="6" spans="1:88" s="47" customFormat="1" ht="33.75" customHeight="1">
      <c r="A6" s="102"/>
      <c r="B6" s="95"/>
      <c r="C6" s="39" t="s">
        <v>15</v>
      </c>
      <c r="D6" s="39" t="s">
        <v>1</v>
      </c>
      <c r="E6" s="39" t="s">
        <v>15</v>
      </c>
      <c r="F6" s="39" t="s">
        <v>1</v>
      </c>
      <c r="G6" s="39" t="s">
        <v>15</v>
      </c>
      <c r="H6" s="39" t="s">
        <v>1</v>
      </c>
      <c r="I6" s="39" t="s">
        <v>15</v>
      </c>
      <c r="J6" s="39" t="s">
        <v>1</v>
      </c>
      <c r="K6" s="39" t="s">
        <v>15</v>
      </c>
      <c r="L6" s="39" t="s">
        <v>1</v>
      </c>
      <c r="M6" s="39" t="s">
        <v>15</v>
      </c>
      <c r="N6" s="39" t="s">
        <v>1</v>
      </c>
      <c r="O6" s="39" t="s">
        <v>15</v>
      </c>
      <c r="P6" s="39" t="s">
        <v>1</v>
      </c>
      <c r="Q6" s="39" t="s">
        <v>15</v>
      </c>
      <c r="R6" s="39" t="s">
        <v>1</v>
      </c>
      <c r="S6" s="39" t="s">
        <v>15</v>
      </c>
      <c r="T6" s="39" t="s">
        <v>1</v>
      </c>
      <c r="U6" s="44" t="s">
        <v>16</v>
      </c>
      <c r="V6" s="41" t="s">
        <v>1</v>
      </c>
      <c r="W6" s="45" t="s">
        <v>15</v>
      </c>
      <c r="X6" s="45" t="s">
        <v>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</row>
    <row r="7" spans="1:88" ht="32.25" customHeight="1">
      <c r="A7" s="99" t="s">
        <v>12</v>
      </c>
      <c r="B7" s="48" t="s">
        <v>3</v>
      </c>
      <c r="C7" s="74"/>
      <c r="D7" s="75"/>
      <c r="E7" s="67">
        <v>118</v>
      </c>
      <c r="F7" s="67">
        <v>288511.43999999994</v>
      </c>
      <c r="G7" s="67">
        <v>25</v>
      </c>
      <c r="H7" s="67">
        <v>44946.009999999995</v>
      </c>
      <c r="I7" s="67">
        <v>199</v>
      </c>
      <c r="J7" s="67">
        <v>368747.94</v>
      </c>
      <c r="K7" s="67">
        <v>47</v>
      </c>
      <c r="L7" s="67">
        <v>128014.94</v>
      </c>
      <c r="M7" s="67">
        <v>16</v>
      </c>
      <c r="N7" s="67">
        <v>39571.61</v>
      </c>
      <c r="O7" s="67">
        <v>0</v>
      </c>
      <c r="P7" s="67">
        <v>0</v>
      </c>
      <c r="Q7" s="67">
        <v>1</v>
      </c>
      <c r="R7" s="67">
        <v>1876.98</v>
      </c>
      <c r="S7" s="67">
        <v>2</v>
      </c>
      <c r="T7" s="67">
        <v>958.26</v>
      </c>
      <c r="U7" s="49">
        <v>408</v>
      </c>
      <c r="V7" s="49">
        <v>872627.17999999982</v>
      </c>
      <c r="W7" s="65">
        <v>145</v>
      </c>
      <c r="X7" s="65">
        <v>-11617.679999999818</v>
      </c>
      <c r="Y7" s="59"/>
      <c r="Z7" s="59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</row>
    <row r="8" spans="1:88" ht="32.25" customHeight="1">
      <c r="A8" s="100"/>
      <c r="B8" s="48" t="s">
        <v>4</v>
      </c>
      <c r="C8" s="67">
        <v>41</v>
      </c>
      <c r="D8" s="67">
        <v>48336.59</v>
      </c>
      <c r="E8" s="74"/>
      <c r="F8" s="75"/>
      <c r="G8" s="67">
        <v>5</v>
      </c>
      <c r="H8" s="67">
        <v>1474.9100000000003</v>
      </c>
      <c r="I8" s="67">
        <v>375</v>
      </c>
      <c r="J8" s="67">
        <v>1246936.3999999999</v>
      </c>
      <c r="K8" s="67">
        <v>8</v>
      </c>
      <c r="L8" s="67">
        <v>9890.9699999999993</v>
      </c>
      <c r="M8" s="67">
        <v>1</v>
      </c>
      <c r="N8" s="67">
        <v>33.5</v>
      </c>
      <c r="O8" s="67">
        <v>0</v>
      </c>
      <c r="P8" s="67">
        <v>0</v>
      </c>
      <c r="Q8" s="67">
        <v>0</v>
      </c>
      <c r="R8" s="67">
        <v>0</v>
      </c>
      <c r="S8" s="67">
        <v>1</v>
      </c>
      <c r="T8" s="67">
        <v>3281.75</v>
      </c>
      <c r="U8" s="49">
        <v>431</v>
      </c>
      <c r="V8" s="49">
        <v>1309954.1199999999</v>
      </c>
      <c r="W8" s="65">
        <v>319</v>
      </c>
      <c r="X8" s="65">
        <v>271302.80000000005</v>
      </c>
      <c r="Y8" s="59"/>
      <c r="Z8" s="59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</row>
    <row r="9" spans="1:88" ht="32.25" customHeight="1">
      <c r="A9" s="100"/>
      <c r="B9" s="48" t="s">
        <v>5</v>
      </c>
      <c r="C9" s="67">
        <v>86</v>
      </c>
      <c r="D9" s="67">
        <v>88661.8</v>
      </c>
      <c r="E9" s="67">
        <v>7</v>
      </c>
      <c r="F9" s="67">
        <v>8973.58</v>
      </c>
      <c r="G9" s="74"/>
      <c r="H9" s="75"/>
      <c r="I9" s="67">
        <v>67</v>
      </c>
      <c r="J9" s="67">
        <v>76864.039999999994</v>
      </c>
      <c r="K9" s="67">
        <v>17</v>
      </c>
      <c r="L9" s="67">
        <v>19813.120000000003</v>
      </c>
      <c r="M9" s="67">
        <v>10</v>
      </c>
      <c r="N9" s="67">
        <v>18410.189999999999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49">
        <v>187</v>
      </c>
      <c r="V9" s="49">
        <v>212722.72999999998</v>
      </c>
      <c r="W9" s="65">
        <v>-116</v>
      </c>
      <c r="X9" s="65">
        <v>-96562.819999999978</v>
      </c>
      <c r="Y9" s="59"/>
      <c r="Z9" s="59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</row>
    <row r="10" spans="1:88" ht="32.25" customHeight="1">
      <c r="A10" s="100"/>
      <c r="B10" s="50" t="s">
        <v>6</v>
      </c>
      <c r="C10" s="67">
        <v>268</v>
      </c>
      <c r="D10" s="67">
        <v>533659.13</v>
      </c>
      <c r="E10" s="67">
        <v>582</v>
      </c>
      <c r="F10" s="67">
        <v>1181922.3899999999</v>
      </c>
      <c r="G10" s="67">
        <v>11</v>
      </c>
      <c r="H10" s="67">
        <v>23055.5</v>
      </c>
      <c r="I10" s="74"/>
      <c r="J10" s="75"/>
      <c r="K10" s="67">
        <v>46</v>
      </c>
      <c r="L10" s="67">
        <v>156848.40999999997</v>
      </c>
      <c r="M10" s="67">
        <v>21</v>
      </c>
      <c r="N10" s="67">
        <v>31695.699999999997</v>
      </c>
      <c r="O10" s="67">
        <v>0</v>
      </c>
      <c r="P10" s="67">
        <v>0</v>
      </c>
      <c r="Q10" s="67">
        <v>1</v>
      </c>
      <c r="R10" s="67">
        <v>1712.4</v>
      </c>
      <c r="S10" s="67">
        <v>12</v>
      </c>
      <c r="T10" s="67">
        <v>33412.369999999995</v>
      </c>
      <c r="U10" s="49">
        <v>941</v>
      </c>
      <c r="V10" s="49">
        <v>1962305.9</v>
      </c>
      <c r="W10" s="65">
        <v>-178</v>
      </c>
      <c r="X10" s="65">
        <v>47843.380000000121</v>
      </c>
      <c r="Y10" s="59"/>
      <c r="Z10" s="59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ht="32.25" customHeight="1">
      <c r="A11" s="100"/>
      <c r="B11" s="48" t="s">
        <v>26</v>
      </c>
      <c r="C11" s="67">
        <v>94</v>
      </c>
      <c r="D11" s="67">
        <v>127582.83</v>
      </c>
      <c r="E11" s="67">
        <v>13</v>
      </c>
      <c r="F11" s="67">
        <v>13277.910000000002</v>
      </c>
      <c r="G11" s="67">
        <v>10</v>
      </c>
      <c r="H11" s="67">
        <v>26675.18</v>
      </c>
      <c r="I11" s="67">
        <v>49</v>
      </c>
      <c r="J11" s="67">
        <v>181964.93</v>
      </c>
      <c r="K11" s="74"/>
      <c r="L11" s="75"/>
      <c r="M11" s="67">
        <v>9</v>
      </c>
      <c r="N11" s="67">
        <v>15646.899999999998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49">
        <v>175</v>
      </c>
      <c r="V11" s="49">
        <v>365147.75</v>
      </c>
      <c r="W11" s="65">
        <v>-38</v>
      </c>
      <c r="X11" s="65">
        <v>-22937.670000000042</v>
      </c>
      <c r="Y11" s="59"/>
      <c r="Z11" s="5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</row>
    <row r="12" spans="1:88" ht="32.25" customHeight="1">
      <c r="A12" s="100"/>
      <c r="B12" s="48" t="s">
        <v>8</v>
      </c>
      <c r="C12" s="67">
        <v>21</v>
      </c>
      <c r="D12" s="67">
        <v>19906</v>
      </c>
      <c r="E12" s="67">
        <v>5</v>
      </c>
      <c r="F12" s="67">
        <v>23639.06</v>
      </c>
      <c r="G12" s="67">
        <v>17</v>
      </c>
      <c r="H12" s="67">
        <v>17689.870000000003</v>
      </c>
      <c r="I12" s="67">
        <v>27</v>
      </c>
      <c r="J12" s="67">
        <v>64560.36</v>
      </c>
      <c r="K12" s="67">
        <v>7</v>
      </c>
      <c r="L12" s="67">
        <v>9413.0299999999988</v>
      </c>
      <c r="M12" s="74"/>
      <c r="N12" s="75"/>
      <c r="O12" s="67">
        <v>0</v>
      </c>
      <c r="P12" s="67">
        <v>0</v>
      </c>
      <c r="Q12" s="67">
        <v>0</v>
      </c>
      <c r="R12" s="67">
        <v>0</v>
      </c>
      <c r="S12" s="67">
        <v>2</v>
      </c>
      <c r="T12" s="67">
        <v>886.22</v>
      </c>
      <c r="U12" s="49">
        <v>79</v>
      </c>
      <c r="V12" s="49">
        <v>136094.54</v>
      </c>
      <c r="W12" s="65">
        <v>-21</v>
      </c>
      <c r="X12" s="65">
        <v>-29503.530000000013</v>
      </c>
      <c r="Y12" s="59"/>
      <c r="Z12" s="59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</row>
    <row r="13" spans="1:88" s="52" customFormat="1" ht="32.25" customHeight="1">
      <c r="A13" s="100"/>
      <c r="B13" s="51" t="s">
        <v>23</v>
      </c>
      <c r="C13" s="67">
        <v>15</v>
      </c>
      <c r="D13" s="67">
        <v>30175.670000000002</v>
      </c>
      <c r="E13" s="67">
        <v>8</v>
      </c>
      <c r="F13" s="67">
        <v>8187.4500000000007</v>
      </c>
      <c r="G13" s="67">
        <v>3</v>
      </c>
      <c r="H13" s="67">
        <v>2318.44</v>
      </c>
      <c r="I13" s="67">
        <v>8</v>
      </c>
      <c r="J13" s="67">
        <v>21604.81</v>
      </c>
      <c r="K13" s="67">
        <v>4</v>
      </c>
      <c r="L13" s="67">
        <v>805.55</v>
      </c>
      <c r="M13" s="67">
        <v>1</v>
      </c>
      <c r="N13" s="67">
        <v>1233.1099999999999</v>
      </c>
      <c r="O13" s="74"/>
      <c r="P13" s="75"/>
      <c r="Q13" s="67">
        <v>0</v>
      </c>
      <c r="R13" s="67">
        <v>0</v>
      </c>
      <c r="S13" s="67">
        <v>0</v>
      </c>
      <c r="T13" s="67">
        <v>0</v>
      </c>
      <c r="U13" s="49">
        <v>39</v>
      </c>
      <c r="V13" s="49">
        <v>64325.030000000013</v>
      </c>
      <c r="W13" s="65">
        <v>-39</v>
      </c>
      <c r="X13" s="65">
        <v>-64325.030000000013</v>
      </c>
      <c r="Y13" s="59"/>
      <c r="Z13" s="59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s="52" customFormat="1" ht="32.25" customHeight="1">
      <c r="A14" s="100"/>
      <c r="B14" s="60" t="s">
        <v>19</v>
      </c>
      <c r="C14" s="68">
        <v>26</v>
      </c>
      <c r="D14" s="68">
        <v>9123.49</v>
      </c>
      <c r="E14" s="68">
        <v>16</v>
      </c>
      <c r="F14" s="68">
        <v>19843.52</v>
      </c>
      <c r="G14" s="68">
        <v>0</v>
      </c>
      <c r="H14" s="68">
        <v>0</v>
      </c>
      <c r="I14" s="68">
        <v>32</v>
      </c>
      <c r="J14" s="68">
        <v>44278.590000000004</v>
      </c>
      <c r="K14" s="68">
        <v>6</v>
      </c>
      <c r="L14" s="68">
        <v>10390.34</v>
      </c>
      <c r="M14" s="68">
        <v>0</v>
      </c>
      <c r="N14" s="68">
        <v>0</v>
      </c>
      <c r="O14" s="68">
        <v>0</v>
      </c>
      <c r="P14" s="68">
        <v>0</v>
      </c>
      <c r="Q14" s="74"/>
      <c r="R14" s="75"/>
      <c r="S14" s="68">
        <v>0</v>
      </c>
      <c r="T14" s="68">
        <v>0</v>
      </c>
      <c r="U14" s="49">
        <v>80</v>
      </c>
      <c r="V14" s="49">
        <v>83635.94</v>
      </c>
      <c r="W14" s="65">
        <v>-77</v>
      </c>
      <c r="X14" s="65">
        <v>-76329.14</v>
      </c>
      <c r="Y14" s="59"/>
      <c r="Z14" s="59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s="52" customFormat="1" ht="33.75" customHeight="1" thickBot="1">
      <c r="A15" s="101"/>
      <c r="B15" s="62" t="s">
        <v>24</v>
      </c>
      <c r="C15" s="69">
        <v>2</v>
      </c>
      <c r="D15" s="69">
        <v>3563.99</v>
      </c>
      <c r="E15" s="69">
        <v>1</v>
      </c>
      <c r="F15" s="69">
        <v>36901.57</v>
      </c>
      <c r="G15" s="69">
        <v>0</v>
      </c>
      <c r="H15" s="69">
        <v>0</v>
      </c>
      <c r="I15" s="69">
        <v>6</v>
      </c>
      <c r="J15" s="69">
        <v>5192.2100000000009</v>
      </c>
      <c r="K15" s="69">
        <v>2</v>
      </c>
      <c r="L15" s="69">
        <v>7033.7199999999993</v>
      </c>
      <c r="M15" s="69">
        <v>0</v>
      </c>
      <c r="N15" s="69">
        <v>0</v>
      </c>
      <c r="O15" s="69">
        <v>0</v>
      </c>
      <c r="P15" s="69">
        <v>0</v>
      </c>
      <c r="Q15" s="69">
        <v>1</v>
      </c>
      <c r="R15" s="69">
        <v>3717.42</v>
      </c>
      <c r="S15" s="74"/>
      <c r="T15" s="75"/>
      <c r="U15" s="53">
        <v>12</v>
      </c>
      <c r="V15" s="53">
        <v>56408.909999999996</v>
      </c>
      <c r="W15" s="66">
        <v>5</v>
      </c>
      <c r="X15" s="66">
        <v>-17870.309999999998</v>
      </c>
      <c r="Y15" s="59"/>
      <c r="Z15" s="59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</row>
    <row r="16" spans="1:88" s="54" customFormat="1" ht="16.5" thickTop="1">
      <c r="A16" s="54" t="s">
        <v>0</v>
      </c>
      <c r="C16" s="54">
        <f>SUM(C7:C15)</f>
        <v>553</v>
      </c>
      <c r="D16" s="54">
        <f>SUM(D7:D15)</f>
        <v>861009.5</v>
      </c>
      <c r="E16" s="54">
        <f t="shared" ref="E16:T16" si="0">SUM(E7:E15)</f>
        <v>750</v>
      </c>
      <c r="F16" s="54">
        <f t="shared" si="0"/>
        <v>1581256.92</v>
      </c>
      <c r="G16" s="54">
        <f t="shared" si="0"/>
        <v>71</v>
      </c>
      <c r="H16" s="54">
        <f t="shared" si="0"/>
        <v>116159.91</v>
      </c>
      <c r="I16" s="54">
        <f t="shared" si="0"/>
        <v>763</v>
      </c>
      <c r="J16" s="54">
        <f t="shared" si="0"/>
        <v>2010149.28</v>
      </c>
      <c r="K16" s="54">
        <f t="shared" si="0"/>
        <v>137</v>
      </c>
      <c r="L16" s="54">
        <f t="shared" si="0"/>
        <v>342210.07999999996</v>
      </c>
      <c r="M16" s="54">
        <f t="shared" si="0"/>
        <v>58</v>
      </c>
      <c r="N16" s="54">
        <f t="shared" si="0"/>
        <v>106591.01</v>
      </c>
      <c r="O16" s="54">
        <f t="shared" si="0"/>
        <v>0</v>
      </c>
      <c r="P16" s="54">
        <f t="shared" si="0"/>
        <v>0</v>
      </c>
      <c r="Q16" s="54">
        <f t="shared" si="0"/>
        <v>3</v>
      </c>
      <c r="R16" s="54">
        <f t="shared" si="0"/>
        <v>7306.8</v>
      </c>
      <c r="S16" s="64">
        <f t="shared" si="0"/>
        <v>17</v>
      </c>
      <c r="T16" s="64">
        <f t="shared" si="0"/>
        <v>38538.6</v>
      </c>
      <c r="U16" s="61">
        <f>SUM(C16,E16,G16,I16,K16,M16,O16,Q16,S16)</f>
        <v>2352</v>
      </c>
      <c r="V16" s="61">
        <f>SUM(D16,F16,H16,J16,L16,N16,P16,R16,T16)</f>
        <v>5063222.0999999996</v>
      </c>
      <c r="W16" s="57"/>
      <c r="X16" s="55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</row>
    <row r="17" spans="1:88" s="54" customFormat="1">
      <c r="S17" s="58"/>
      <c r="T17" s="58"/>
      <c r="U17" s="61"/>
      <c r="V17" s="61"/>
      <c r="W17" s="63"/>
      <c r="X17" s="55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</row>
    <row r="18" spans="1:88" s="54" customFormat="1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</row>
    <row r="19" spans="1:88">
      <c r="A19" s="52"/>
    </row>
    <row r="58" spans="13:13">
      <c r="M58" s="73"/>
    </row>
  </sheetData>
  <mergeCells count="17">
    <mergeCell ref="A18:X18"/>
    <mergeCell ref="C4:X4"/>
    <mergeCell ref="U5:V5"/>
    <mergeCell ref="O5:P5"/>
    <mergeCell ref="G5:H5"/>
    <mergeCell ref="K5:L5"/>
    <mergeCell ref="Q5:R5"/>
    <mergeCell ref="A1:Z1"/>
    <mergeCell ref="I5:J5"/>
    <mergeCell ref="M5:N5"/>
    <mergeCell ref="A7:A15"/>
    <mergeCell ref="A4:B6"/>
    <mergeCell ref="C5:D5"/>
    <mergeCell ref="E5:F5"/>
    <mergeCell ref="S5:T5"/>
    <mergeCell ref="A2:X2"/>
    <mergeCell ref="W5:X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Roman,Regular"&amp;12ДПФ - 2016 г.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ДПФ - ІV-то тримесечие 2016 г.</vt:lpstr>
      <vt:lpstr>ДПФ - 2016</vt:lpstr>
      <vt:lpstr>'3'!Print_Area</vt:lpstr>
      <vt:lpstr>'6'!Print_Area</vt:lpstr>
      <vt:lpstr>'ДПФ - 2016'!Print_Area</vt:lpstr>
      <vt:lpstr>'ДПФ - ІV-то тримесечие 2016 г.'!Print_Area</vt:lpstr>
      <vt:lpstr>'3'!Print_Titles</vt:lpstr>
      <vt:lpstr>'6'!Print_Titles</vt:lpstr>
      <vt:lpstr>'ДПФ - 2016'!Print_Titles</vt:lpstr>
      <vt:lpstr>'ДПФ - ІV-то тримесечие 2016 г.'!Print_Titles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2017-02-24T13:07:44Z</cp:lastPrinted>
  <dcterms:created xsi:type="dcterms:W3CDTF">2004-05-22T18:25:26Z</dcterms:created>
  <dcterms:modified xsi:type="dcterms:W3CDTF">2017-02-24T14:46:34Z</dcterms:modified>
</cp:coreProperties>
</file>