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 tabRatio="698"/>
  </bookViews>
  <sheets>
    <sheet name="Premiums" sheetId="1" r:id="rId1"/>
    <sheet name="Payments" sheetId="4" r:id="rId2"/>
    <sheet name="Fin. Indicators" sheetId="5" r:id="rId3"/>
  </sheets>
  <definedNames>
    <definedName name="_xlnm.Print_Area" localSheetId="2">'Fin. Indicators'!$A$1:$AF$10</definedName>
    <definedName name="_xlnm.Print_Area" localSheetId="1">Payments!$A$1:$AF$30</definedName>
    <definedName name="_xlnm.Print_Area" localSheetId="0">Premiums!$A$1:$AF$30</definedName>
    <definedName name="_xlnm.Print_Titles" localSheetId="2">'Fin. Indicators'!$A:$B</definedName>
    <definedName name="_xlnm.Print_Titles" localSheetId="1">Payments!$A:$B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AF27" i="1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108" i="4"/>
  <c r="A105" i="1" l="1"/>
  <c r="A101"/>
  <c r="A109" i="4"/>
  <c r="A105"/>
  <c r="A106"/>
  <c r="A103"/>
  <c r="A100"/>
  <c r="A101"/>
  <c r="A107"/>
  <c r="A104"/>
  <c r="A102"/>
  <c r="A102" i="1"/>
  <c r="A108"/>
  <c r="A104"/>
  <c r="A109"/>
  <c r="A107"/>
  <c r="A106"/>
  <c r="A103"/>
  <c r="A100"/>
</calcChain>
</file>

<file path=xl/sharedStrings.xml><?xml version="1.0" encoding="utf-8"?>
<sst xmlns="http://schemas.openxmlformats.org/spreadsheetml/2006/main" count="201" uniqueCount="94">
  <si>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</si>
  <si>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</si>
  <si>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</si>
  <si>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</si>
  <si>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</si>
  <si>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</si>
  <si>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ОБЩО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</si>
  <si>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</si>
  <si>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</si>
  <si>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</si>
  <si>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</si>
  <si>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</si>
  <si>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</si>
  <si>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 xml:space="preserve">    В т.ч. ЗАДЪЛЖИТЕЛНА ЗАСТРАХОВКА "ЗЛОПОЛУКА" НА ПЪТНИЦИТЕ В СРЕДСТВАТА ЗА ОБЩEСТВЕН ТРАНСПОРТ</t>
  </si>
  <si>
    <t>ИНВЕСТИЦИИ</t>
  </si>
  <si>
    <t>І.</t>
  </si>
  <si>
    <t>ІІ.</t>
  </si>
  <si>
    <t>ІІІ.</t>
  </si>
  <si>
    <t>ІV.</t>
  </si>
  <si>
    <t>ВЗЕМАНИЯ</t>
  </si>
  <si>
    <t>ДРУГИ АКТИВИ</t>
  </si>
  <si>
    <t>РАЗХОДИ ЗА БЪДЕЩИ ПЕРИОДИ И НАТРУПАН ДОХОД</t>
  </si>
  <si>
    <t>V.</t>
  </si>
  <si>
    <t>VІ.</t>
  </si>
  <si>
    <t>VІІ.</t>
  </si>
  <si>
    <t>ДЕПОЗИТИ, ПОЛУЧЕНИ ОТ ПРЕЗАСТРАХОВАТЕЛИ</t>
  </si>
  <si>
    <t>ЗАДЪЛЖЕНИЯ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</si>
  <si>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</si>
  <si>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</si>
  <si>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</si>
  <si>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</si>
  <si>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</si>
  <si>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</si>
  <si>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</si>
  <si>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</si>
  <si>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</si>
  <si>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</si>
  <si>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</si>
  <si>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</si>
  <si>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</si>
  <si>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</si>
  <si>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</si>
  <si>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</si>
  <si>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</si>
  <si>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</si>
  <si>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</si>
  <si>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</si>
  <si>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</si>
  <si>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</si>
  <si>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</si>
  <si>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</si>
  <si>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ЗАД "ОЗК - Застраховане" АД</t>
  </si>
  <si>
    <t>ЗК "Уника"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</si>
  <si>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</si>
  <si>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</si>
  <si>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</si>
  <si>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</si>
  <si>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</si>
  <si>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</si>
  <si>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</si>
  <si>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</si>
  <si>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"Асет Иншурънс" АД</t>
  </si>
  <si>
    <t>"ЗАД България" АД</t>
  </si>
  <si>
    <t>ЗД "ОЗОК Инс'' АД</t>
  </si>
  <si>
    <t>ЗАД "Енергия"</t>
  </si>
  <si>
    <t>Злополука и заболяване</t>
  </si>
  <si>
    <t>Пожар и природни бедствия и други щети на имущество</t>
  </si>
  <si>
    <t>МПС</t>
  </si>
  <si>
    <t>Кредити, гаранции, разни финансови загуби и правни разноски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</si>
  <si>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</si>
  <si>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</si>
  <si>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</si>
  <si>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</si>
  <si>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Обща гражданска отговорност</t>
  </si>
  <si>
    <t>Помощ при пътуване</t>
  </si>
  <si>
    <t>хил. лв.</t>
  </si>
  <si>
    <t>Показатели</t>
  </si>
  <si>
    <t xml:space="preserve"> ЗАД "Армеец" </t>
  </si>
  <si>
    <t>ЗАД "Булстрад Виена Иншурънс Груп"</t>
  </si>
  <si>
    <t>"ДЗИ - Общо застраховане" ЕАД</t>
  </si>
  <si>
    <t>ЗД "Бул инс" АД</t>
  </si>
  <si>
    <t>"Застрахо-вателно дружество Евроинс" АД</t>
  </si>
  <si>
    <t>ЗД "ЕИГ Ре" АД ("ХДИ Застраховане" АД)</t>
  </si>
  <si>
    <t>"Нова инс АД"       ("ОББ-Ей Ай Джи ЗД" АД )</t>
  </si>
  <si>
    <t>"Европейска Здравно-осигурителна каса" ЗАД</t>
  </si>
  <si>
    <t>ЗАД "Здравно-осигурителен институт" АД</t>
  </si>
  <si>
    <t>"Застрахователна компания Юроамерикан" АД                 (ЗЗД "Планета" ЕАД)</t>
  </si>
  <si>
    <t>НЕМАТЕРИАЛНИ АКТИВИ</t>
  </si>
  <si>
    <r>
      <t xml:space="preserve">1 </t>
    </r>
    <r>
      <rPr>
        <i/>
        <sz val="10"/>
        <rFont val="Times New Roman"/>
        <family val="1"/>
        <charset val="204"/>
      </rPr>
      <t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</si>
  <si>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2 </t>
    </r>
    <r>
      <rPr>
        <i/>
        <sz val="10"/>
        <rFont val="Times New Roman"/>
        <family val="1"/>
        <charset val="204"/>
      </rPr>
      <t>Данни отделно за дейността по активно презастраховане се предоставят и публикуват на тримесечна база.</t>
    </r>
  </si>
  <si>
    <t>ПАЗАРЕН ДЯЛ:</t>
  </si>
  <si>
    <r>
      <t xml:space="preserve">БРУТЕН ПРЕМИЕН ПРИХОД ПО ОБЩО ЗАСТРАХОВАНЕ КЪМ 30.11.2016 ГОДИНА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</si>
  <si>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ИЗПЛАТЕНИ ОБЕЗЩЕТЕНИЯ ПО ОБЩО ЗАСТРАХОВАНЕ КЪМ 30.11.2016 ГОДИНА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</si>
  <si>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ФИНАНСОВИ ПОКАЗАТЕЛИ НА ДРУЖЕСТВАТА ПО ОБЩО ЗАСТРАХОВАНЕ КЪМ 30.11.2016 ГОДИНА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</si>
</sst>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9"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0.0%"/>
  </numFmts>
  <fonts count="23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</xf>
    <xf numFmtId="166" fontId="8" fillId="0" borderId="0" applyFill="0" applyBorder="0">
      <alignment horizontal="center" vertic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5" fillId="0" borderId="0">
      <alignment horizontal="right" vertical="center"/>
    </xf>
    <xf numFmtId="0" fontId="5" fillId="0" borderId="0">
      <alignment horizontal="center" vertical="center" wrapText="1"/>
    </xf>
    <xf numFmtId="0" fontId="5" fillId="0" borderId="0" applyFill="0">
      <alignment horizontal="center" vertical="center" wrapText="1"/>
    </xf>
    <xf numFmtId="1" fontId="9" fillId="0" borderId="2">
      <alignment horizontal="right"/>
    </xf>
    <xf numFmtId="171" fontId="10" fillId="0" borderId="0" applyFill="0" applyBorder="0">
      <alignment horizontal="right"/>
    </xf>
    <xf numFmtId="9" fontId="18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7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2" borderId="3" xfId="10" applyNumberFormat="1" applyFont="1" applyFill="1" applyBorder="1" applyAlignment="1" applyProtection="1">
      <alignment horizontal="right" vertical="center" wrapText="1"/>
    </xf>
    <xf numFmtId="3" fontId="11" fillId="2" borderId="3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3" fontId="11" fillId="3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3" borderId="3" xfId="10" applyFont="1" applyFill="1" applyBorder="1" applyAlignment="1" applyProtection="1">
      <alignment vertical="center" wrapText="1"/>
    </xf>
    <xf numFmtId="3" fontId="7" fillId="3" borderId="3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4" fillId="3" borderId="3" xfId="1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3" fontId="13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20" fillId="3" borderId="0" xfId="0" applyFont="1" applyFill="1"/>
    <xf numFmtId="0" fontId="19" fillId="3" borderId="0" xfId="0" applyFont="1" applyFill="1"/>
    <xf numFmtId="172" fontId="19" fillId="3" borderId="0" xfId="13" applyNumberFormat="1" applyFont="1" applyFill="1"/>
    <xf numFmtId="3" fontId="11" fillId="3" borderId="3" xfId="0" applyNumberFormat="1" applyFont="1" applyFill="1" applyBorder="1" applyAlignment="1">
      <alignment horizontal="right" vertical="center"/>
    </xf>
    <xf numFmtId="3" fontId="7" fillId="3" borderId="3" xfId="10" applyNumberFormat="1" applyFont="1" applyFill="1" applyBorder="1" applyAlignment="1" applyProtection="1">
      <alignment horizontal="right" vertical="center" wrapText="1"/>
    </xf>
    <xf numFmtId="3" fontId="7" fillId="3" borderId="3" xfId="0" applyNumberFormat="1" applyFont="1" applyFill="1" applyBorder="1" applyAlignment="1" applyProtection="1">
      <alignment horizontal="right" vertical="center" wrapText="1"/>
    </xf>
    <xf numFmtId="3" fontId="7" fillId="3" borderId="3" xfId="0" applyNumberFormat="1" applyFont="1" applyFill="1" applyBorder="1" applyAlignment="1">
      <alignment horizontal="right" wrapText="1"/>
    </xf>
    <xf numFmtId="3" fontId="11" fillId="3" borderId="3" xfId="0" applyNumberFormat="1" applyFont="1" applyFill="1" applyBorder="1" applyAlignment="1" applyProtection="1">
      <alignment horizontal="right" vertical="center" wrapText="1"/>
    </xf>
    <xf numFmtId="172" fontId="0" fillId="3" borderId="0" xfId="0" applyNumberFormat="1" applyFill="1"/>
    <xf numFmtId="172" fontId="0" fillId="3" borderId="0" xfId="13" applyNumberFormat="1" applyFont="1" applyFill="1"/>
    <xf numFmtId="3" fontId="12" fillId="3" borderId="0" xfId="0" applyNumberFormat="1" applyFont="1" applyFill="1"/>
    <xf numFmtId="3" fontId="0" fillId="3" borderId="0" xfId="0" applyNumberFormat="1" applyFill="1"/>
    <xf numFmtId="0" fontId="1" fillId="3" borderId="0" xfId="0" applyFont="1" applyFill="1"/>
    <xf numFmtId="3" fontId="3" fillId="2" borderId="3" xfId="9" applyNumberFormat="1" applyFont="1" applyFill="1" applyBorder="1" applyAlignment="1" applyProtection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22" fillId="2" borderId="3" xfId="14" applyFont="1" applyFill="1" applyBorder="1" applyAlignment="1">
      <alignment horizontal="right"/>
    </xf>
    <xf numFmtId="0" fontId="1" fillId="3" borderId="0" xfId="14" applyFill="1"/>
    <xf numFmtId="3" fontId="11" fillId="2" borderId="3" xfId="14" applyNumberFormat="1" applyFont="1" applyFill="1" applyBorder="1" applyAlignment="1">
      <alignment horizontal="center" vertical="center" wrapText="1"/>
    </xf>
    <xf numFmtId="0" fontId="1" fillId="3" borderId="0" xfId="14" applyFont="1" applyFill="1"/>
    <xf numFmtId="3" fontId="22" fillId="3" borderId="3" xfId="9" applyNumberFormat="1" applyFont="1" applyFill="1" applyBorder="1" applyAlignment="1" applyProtection="1">
      <alignment horizontal="right" vertical="center" wrapText="1"/>
    </xf>
    <xf numFmtId="3" fontId="22" fillId="3" borderId="3" xfId="9" applyNumberFormat="1" applyFont="1" applyFill="1" applyBorder="1" applyAlignment="1" applyProtection="1">
      <alignment horizontal="left" vertical="center" wrapText="1"/>
    </xf>
    <xf numFmtId="3" fontId="11" fillId="3" borderId="3" xfId="8" applyNumberFormat="1" applyFont="1" applyFill="1" applyBorder="1" applyAlignment="1" applyProtection="1">
      <alignment vertical="center"/>
    </xf>
    <xf numFmtId="3" fontId="1" fillId="3" borderId="0" xfId="14" applyNumberFormat="1" applyFill="1"/>
    <xf numFmtId="3" fontId="7" fillId="3" borderId="3" xfId="8" applyNumberFormat="1" applyFont="1" applyFill="1" applyBorder="1" applyAlignment="1" applyProtection="1">
      <alignment vertical="center"/>
    </xf>
    <xf numFmtId="3" fontId="22" fillId="3" borderId="3" xfId="9" applyNumberFormat="1" applyFont="1" applyFill="1" applyBorder="1" applyAlignment="1" applyProtection="1">
      <alignment horizontal="right" vertical="center"/>
    </xf>
    <xf numFmtId="0" fontId="14" fillId="3" borderId="0" xfId="14" applyFont="1" applyFill="1" applyBorder="1"/>
    <xf numFmtId="0" fontId="8" fillId="3" borderId="0" xfId="14" applyFont="1" applyFill="1"/>
    <xf numFmtId="0" fontId="7" fillId="3" borderId="0" xfId="14" applyFont="1" applyFill="1"/>
    <xf numFmtId="3" fontId="7" fillId="3" borderId="0" xfId="14" applyNumberFormat="1" applyFont="1" applyFill="1"/>
    <xf numFmtId="0" fontId="7" fillId="3" borderId="0" xfId="0" applyFont="1" applyFill="1"/>
    <xf numFmtId="172" fontId="11" fillId="2" borderId="3" xfId="0" applyNumberFormat="1" applyFont="1" applyFill="1" applyBorder="1" applyAlignment="1" applyProtection="1">
      <alignment horizontal="right" vertical="center" wrapText="1"/>
    </xf>
    <xf numFmtId="0" fontId="14" fillId="3" borderId="0" xfId="0" applyFont="1" applyFill="1" applyBorder="1"/>
    <xf numFmtId="0" fontId="0" fillId="3" borderId="0" xfId="0" applyFill="1" applyAlignment="1">
      <alignment horizontal="center"/>
    </xf>
    <xf numFmtId="172" fontId="11" fillId="2" borderId="4" xfId="0" applyNumberFormat="1" applyFont="1" applyFill="1" applyBorder="1" applyAlignment="1" applyProtection="1">
      <alignment horizontal="right" vertical="center" wrapText="1"/>
    </xf>
    <xf numFmtId="172" fontId="11" fillId="2" borderId="4" xfId="0" applyNumberFormat="1" applyFont="1" applyFill="1" applyBorder="1" applyAlignment="1" applyProtection="1">
      <alignment vertical="center" wrapText="1"/>
    </xf>
    <xf numFmtId="172" fontId="11" fillId="2" borderId="3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left" vertical="center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1" fillId="3" borderId="0" xfId="14" applyFont="1" applyFill="1" applyAlignment="1">
      <alignment horizontal="left" vertical="center"/>
    </xf>
    <xf numFmtId="0" fontId="11" fillId="3" borderId="5" xfId="14" applyFont="1" applyFill="1" applyBorder="1" applyAlignment="1">
      <alignment horizontal="left" vertical="center"/>
    </xf>
  </cellXfs>
  <cellStyles count="15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 2" xfId="14"/>
    <cellStyle name="Normal_FORMI" xfId="8"/>
    <cellStyle name="Normal_Spravki_NonLIfe_New" xfId="9"/>
    <cellStyle name="Normal_Spravki_NonLIfe1999" xfId="10"/>
    <cellStyle name="Percent" xfId="13" builtinId="5"/>
    <cellStyle name="spravki" xfId="11"/>
    <cellStyle name="TBI" xfId="1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/>
            </a:pPr>
            <a:r>
              <a:rPr lang="bg-BG" sz="1100" b="1"/>
              <a:t>СТРУКТУРА НА БРУТНИЯ ПРЕМИЕН ПРИХОД ПО ВИДОВЕ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11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3216933788718832"/>
          <c:y val="2.3106115390021376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Premiums!$B$100:$B$109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731481481481584E-2"/>
                  <c:y val="-0.110057037037036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6647530864197533E-2"/>
                  <c:y val="8.5635941784434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183158436214"/>
                  <c:y val="3.55396296296298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7887654320987649E-2"/>
                  <c:y val="-4.86920370370373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Premiums!$B$100:$B$109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Premiums!$A$100:$A$109</c:f>
              <c:numCache>
                <c:formatCode>0.0%</c:formatCode>
                <c:ptCount val="10"/>
                <c:pt idx="0">
                  <c:v>4.8401822933791618E-2</c:v>
                </c:pt>
                <c:pt idx="1">
                  <c:v>0.70278559293240839</c:v>
                </c:pt>
                <c:pt idx="2">
                  <c:v>4.0750343029363244E-3</c:v>
                </c:pt>
                <c:pt idx="3">
                  <c:v>7.5771670548829672E-3</c:v>
                </c:pt>
                <c:pt idx="4">
                  <c:v>3.8010257819582464E-3</c:v>
                </c:pt>
                <c:pt idx="5">
                  <c:v>1.1224749684418625E-2</c:v>
                </c:pt>
                <c:pt idx="6">
                  <c:v>0.16648539932420098</c:v>
                </c:pt>
                <c:pt idx="7">
                  <c:v>2.4844939042674933E-2</c:v>
                </c:pt>
                <c:pt idx="8">
                  <c:v>1.8754310037974092E-2</c:v>
                </c:pt>
                <c:pt idx="9">
                  <c:v>1.2049958904753976E-2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ВИДОВЕ ЗАСТРАХОВКИ КЪМ 3</a:t>
            </a:r>
            <a:r>
              <a:rPr lang="en-US" sz="1100" b="1"/>
              <a:t>0</a:t>
            </a:r>
            <a:r>
              <a:rPr lang="bg-BG" sz="1100" b="1"/>
              <a:t>.</a:t>
            </a:r>
            <a:r>
              <a:rPr lang="en-US" sz="1100" b="1"/>
              <a:t>11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ГОДИНА</a:t>
            </a:r>
          </a:p>
        </c:rich>
      </c:tx>
      <c:layout>
        <c:manualLayout>
          <c:xMode val="edge"/>
          <c:yMode val="edge"/>
          <c:x val="0.10141755197086919"/>
          <c:y val="1.7812939301181527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196776748971204"/>
          <c:y val="0.49575277777777943"/>
          <c:w val="0.47066018518518532"/>
          <c:h val="0.355383333333333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562057613168766"/>
                  <c:y val="-1.349685185185185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12757201646101E-3"/>
                  <c:y val="-0.1958959259259259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1492294238683161"/>
                  <c:y val="-1.013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8816316872427991"/>
                  <c:y val="-0.21021888888888951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5130833333333407"/>
                  <c:y val="-0.1106205555555556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55007607632157884"/>
                  <c:y val="3.151862464183380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Payments!$A$100:$A$109</c:f>
              <c:numCache>
                <c:formatCode>0.0%</c:formatCode>
                <c:ptCount val="10"/>
                <c:pt idx="0">
                  <c:v>4.4785970016222899E-2</c:v>
                </c:pt>
                <c:pt idx="1">
                  <c:v>0.83174356881806932</c:v>
                </c:pt>
                <c:pt idx="2">
                  <c:v>2.1423425745271713E-3</c:v>
                </c:pt>
                <c:pt idx="3">
                  <c:v>5.5154170410192153E-4</c:v>
                </c:pt>
                <c:pt idx="4">
                  <c:v>4.2710070942152322E-3</c:v>
                </c:pt>
                <c:pt idx="5">
                  <c:v>4.094348755569412E-3</c:v>
                </c:pt>
                <c:pt idx="6">
                  <c:v>8.850211828751231E-2</c:v>
                </c:pt>
                <c:pt idx="7">
                  <c:v>7.9277422684745826E-3</c:v>
                </c:pt>
                <c:pt idx="8">
                  <c:v>9.1448368324774654E-3</c:v>
                </c:pt>
                <c:pt idx="9">
                  <c:v>6.8365236488290813E-3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46" r="0.74803149606299346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76200</xdr:rowOff>
    </xdr:from>
    <xdr:to>
      <xdr:col>8</xdr:col>
      <xdr:colOff>13607</xdr:colOff>
      <xdr:row>63</xdr:row>
      <xdr:rowOff>87771</xdr:rowOff>
    </xdr:to>
    <xdr:graphicFrame macro="">
      <xdr:nvGraphicFramePr>
        <xdr:cNvPr id="1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39461</xdr:colOff>
      <xdr:row>30</xdr:row>
      <xdr:rowOff>76201</xdr:rowOff>
    </xdr:from>
    <xdr:to>
      <xdr:col>8</xdr:col>
      <xdr:colOff>13607</xdr:colOff>
      <xdr:row>63</xdr:row>
      <xdr:rowOff>87772</xdr:rowOff>
    </xdr:to>
    <xdr:graphicFrame macro="">
      <xdr:nvGraphicFramePr>
        <xdr:cNvPr id="2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tabSelected="1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5.42578125" style="5" customWidth="1"/>
    <col min="2" max="2" width="49.140625" style="5" customWidth="1"/>
    <col min="3" max="4" width="13.7109375" style="5" customWidth="1"/>
    <col min="5" max="5" width="12.140625" style="5" customWidth="1"/>
    <col min="6" max="6" width="14.28515625" style="5" customWidth="1"/>
    <col min="7" max="7" width="13.28515625" style="5" customWidth="1"/>
    <col min="8" max="8" width="13" style="5" customWidth="1"/>
    <col min="9" max="9" width="13.42578125" style="5" customWidth="1"/>
    <col min="10" max="10" width="13.7109375" style="5" customWidth="1"/>
    <col min="11" max="12" width="13.42578125" style="5" customWidth="1"/>
    <col min="13" max="13" width="12.28515625" style="5" customWidth="1"/>
    <col min="14" max="14" width="12.7109375" style="5" customWidth="1"/>
    <col min="15" max="15" width="12.28515625" style="5" customWidth="1"/>
    <col min="16" max="16" width="13.5703125" style="5" customWidth="1"/>
    <col min="17" max="17" width="13.7109375" style="5" customWidth="1"/>
    <col min="18" max="19" width="11.85546875" style="5" customWidth="1"/>
    <col min="20" max="21" width="13.7109375" style="5" customWidth="1"/>
    <col min="22" max="22" width="13.5703125" style="5" customWidth="1"/>
    <col min="23" max="23" width="13.7109375" style="5" customWidth="1"/>
    <col min="24" max="24" width="16.7109375" style="5" customWidth="1"/>
    <col min="25" max="25" width="13" style="5" customWidth="1"/>
    <col min="26" max="26" width="13.42578125" style="5" customWidth="1"/>
    <col min="27" max="27" width="12.7109375" style="5" customWidth="1"/>
    <col min="28" max="28" width="12.28515625" style="5" customWidth="1"/>
    <col min="29" max="30" width="13.7109375" style="5" customWidth="1"/>
    <col min="31" max="31" width="18.85546875" style="5" customWidth="1"/>
    <col min="32" max="32" width="13.7109375" style="5" customWidth="1"/>
    <col min="33" max="33" width="16" style="5" bestFit="1" customWidth="1"/>
    <col min="34" max="16384" width="9.140625" style="5"/>
  </cols>
  <sheetData>
    <row r="1" spans="1:34" ht="21.75" customHeight="1">
      <c r="A1" s="53" t="s">
        <v>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ht="15.75">
      <c r="AF2" s="1" t="s">
        <v>12</v>
      </c>
    </row>
    <row r="3" spans="1:34" ht="63.75">
      <c r="A3" s="30" t="s">
        <v>27</v>
      </c>
      <c r="B3" s="30" t="s">
        <v>0</v>
      </c>
      <c r="C3" s="29" t="s">
        <v>9</v>
      </c>
      <c r="D3" s="29" t="s">
        <v>78</v>
      </c>
      <c r="E3" s="29" t="s">
        <v>77</v>
      </c>
      <c r="F3" s="29" t="s">
        <v>79</v>
      </c>
      <c r="G3" s="29" t="s">
        <v>8</v>
      </c>
      <c r="H3" s="29" t="s">
        <v>80</v>
      </c>
      <c r="I3" s="29" t="s">
        <v>7</v>
      </c>
      <c r="J3" s="29" t="s">
        <v>81</v>
      </c>
      <c r="K3" s="29" t="s">
        <v>51</v>
      </c>
      <c r="L3" s="29" t="s">
        <v>55</v>
      </c>
      <c r="M3" s="29" t="s">
        <v>52</v>
      </c>
      <c r="N3" s="29" t="s">
        <v>64</v>
      </c>
      <c r="O3" s="29" t="s">
        <v>61</v>
      </c>
      <c r="P3" s="29" t="s">
        <v>11</v>
      </c>
      <c r="Q3" s="29" t="s">
        <v>53</v>
      </c>
      <c r="R3" s="29" t="s">
        <v>62</v>
      </c>
      <c r="S3" s="29" t="s">
        <v>59</v>
      </c>
      <c r="T3" s="29" t="s">
        <v>10</v>
      </c>
      <c r="U3" s="29" t="s">
        <v>83</v>
      </c>
      <c r="V3" s="29" t="s">
        <v>58</v>
      </c>
      <c r="W3" s="29" t="s">
        <v>57</v>
      </c>
      <c r="X3" s="29" t="s">
        <v>82</v>
      </c>
      <c r="Y3" s="29" t="s">
        <v>56</v>
      </c>
      <c r="Z3" s="29" t="s">
        <v>85</v>
      </c>
      <c r="AA3" s="29" t="s">
        <v>84</v>
      </c>
      <c r="AB3" s="29" t="s">
        <v>63</v>
      </c>
      <c r="AC3" s="29" t="s">
        <v>60</v>
      </c>
      <c r="AD3" s="29" t="s">
        <v>54</v>
      </c>
      <c r="AE3" s="29" t="s">
        <v>86</v>
      </c>
      <c r="AF3" s="29" t="s">
        <v>6</v>
      </c>
    </row>
    <row r="4" spans="1:34" ht="18" customHeight="1">
      <c r="A4" s="7">
        <v>1</v>
      </c>
      <c r="B4" s="8" t="s">
        <v>33</v>
      </c>
      <c r="C4" s="19">
        <v>896558</v>
      </c>
      <c r="D4" s="19">
        <v>3028372.9399999976</v>
      </c>
      <c r="E4" s="19">
        <v>3484844.2431397997</v>
      </c>
      <c r="F4" s="19">
        <v>3978262.73</v>
      </c>
      <c r="G4" s="19">
        <v>2228135.87</v>
      </c>
      <c r="H4" s="20">
        <v>331224.8</v>
      </c>
      <c r="I4" s="20">
        <v>8521120.8147</v>
      </c>
      <c r="J4" s="20">
        <v>2116030.2799999998</v>
      </c>
      <c r="K4" s="20">
        <v>1425389.5400000003</v>
      </c>
      <c r="L4" s="20">
        <v>41341.080000000075</v>
      </c>
      <c r="M4" s="20">
        <v>203348.75</v>
      </c>
      <c r="N4" s="20">
        <v>247431.48</v>
      </c>
      <c r="O4" s="20">
        <v>288822.97999999986</v>
      </c>
      <c r="P4" s="20">
        <v>841788.84000000008</v>
      </c>
      <c r="Q4" s="21">
        <v>0</v>
      </c>
      <c r="R4" s="20">
        <v>220994.77</v>
      </c>
      <c r="S4" s="20">
        <v>103628</v>
      </c>
      <c r="T4" s="20">
        <v>0</v>
      </c>
      <c r="U4" s="20">
        <v>0</v>
      </c>
      <c r="V4" s="20">
        <v>593213.03835209366</v>
      </c>
      <c r="W4" s="20">
        <v>3712.2000000000003</v>
      </c>
      <c r="X4" s="20">
        <v>932.71</v>
      </c>
      <c r="Y4" s="20">
        <v>4208</v>
      </c>
      <c r="Z4" s="20">
        <v>981366</v>
      </c>
      <c r="AA4" s="20">
        <v>0</v>
      </c>
      <c r="AB4" s="20">
        <v>87487</v>
      </c>
      <c r="AC4" s="20">
        <v>726.26999999999828</v>
      </c>
      <c r="AD4" s="20">
        <v>0</v>
      </c>
      <c r="AE4" s="20">
        <v>0</v>
      </c>
      <c r="AF4" s="22">
        <f>SUM(C4:AE4)</f>
        <v>29628940.336191893</v>
      </c>
      <c r="AH4" s="23"/>
    </row>
    <row r="5" spans="1:34" ht="36">
      <c r="A5" s="10" t="s">
        <v>28</v>
      </c>
      <c r="B5" s="8" t="s">
        <v>13</v>
      </c>
      <c r="C5" s="19">
        <v>541699</v>
      </c>
      <c r="D5" s="19">
        <v>464145.71999999991</v>
      </c>
      <c r="E5" s="19">
        <v>238690.55</v>
      </c>
      <c r="F5" s="19">
        <v>224644.37000000002</v>
      </c>
      <c r="G5" s="19">
        <v>42163.99</v>
      </c>
      <c r="H5" s="20">
        <v>54914.289999999994</v>
      </c>
      <c r="I5" s="20">
        <v>1200500.96</v>
      </c>
      <c r="J5" s="20">
        <v>197118.38</v>
      </c>
      <c r="K5" s="20">
        <v>282605.74</v>
      </c>
      <c r="L5" s="20">
        <v>0</v>
      </c>
      <c r="M5" s="20">
        <v>39994.14</v>
      </c>
      <c r="N5" s="20">
        <v>0</v>
      </c>
      <c r="O5" s="20">
        <v>12860.160000000002</v>
      </c>
      <c r="P5" s="20">
        <v>0</v>
      </c>
      <c r="Q5" s="21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2">
        <f t="shared" ref="AF5:AF27" si="0">SUM(C5:AE5)</f>
        <v>3299337.3000000003</v>
      </c>
    </row>
    <row r="6" spans="1:34" ht="18" customHeight="1">
      <c r="A6" s="7">
        <v>2</v>
      </c>
      <c r="B6" s="8" t="s">
        <v>34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  <c r="I6" s="20">
        <v>9230645.0514999703</v>
      </c>
      <c r="J6" s="20">
        <v>2957989.5900000003</v>
      </c>
      <c r="K6" s="20">
        <v>225369.5</v>
      </c>
      <c r="L6" s="20">
        <v>679715.38</v>
      </c>
      <c r="M6" s="20">
        <v>0</v>
      </c>
      <c r="N6" s="20">
        <v>0</v>
      </c>
      <c r="O6" s="20">
        <v>199.5</v>
      </c>
      <c r="P6" s="20">
        <v>0</v>
      </c>
      <c r="Q6" s="21">
        <v>9986711.9499999993</v>
      </c>
      <c r="R6" s="20">
        <v>8223400.3200000133</v>
      </c>
      <c r="S6" s="20">
        <v>423124</v>
      </c>
      <c r="T6" s="20">
        <v>0</v>
      </c>
      <c r="U6" s="20">
        <v>0</v>
      </c>
      <c r="V6" s="20">
        <v>2152446.3434104789</v>
      </c>
      <c r="W6" s="20">
        <v>2715978.8900000011</v>
      </c>
      <c r="X6" s="20">
        <v>0</v>
      </c>
      <c r="Y6" s="20">
        <v>2107804.86</v>
      </c>
      <c r="Z6" s="20">
        <v>636855</v>
      </c>
      <c r="AA6" s="20">
        <v>1118097</v>
      </c>
      <c r="AB6" s="20">
        <v>415826</v>
      </c>
      <c r="AC6" s="20">
        <v>397616.36999999901</v>
      </c>
      <c r="AD6" s="20">
        <v>193557.76999999979</v>
      </c>
      <c r="AE6" s="20">
        <v>216</v>
      </c>
      <c r="AF6" s="22">
        <f t="shared" si="0"/>
        <v>41465553.524910465</v>
      </c>
      <c r="AG6" s="24"/>
    </row>
    <row r="7" spans="1:34" ht="32.25" customHeight="1">
      <c r="A7" s="7">
        <v>3</v>
      </c>
      <c r="B7" s="8" t="s">
        <v>35</v>
      </c>
      <c r="C7" s="19">
        <v>38503521</v>
      </c>
      <c r="D7" s="19">
        <v>72701485.889999911</v>
      </c>
      <c r="E7" s="19">
        <v>100845298.00522359</v>
      </c>
      <c r="F7" s="19">
        <v>72325714.939999998</v>
      </c>
      <c r="G7" s="19">
        <v>70698455.75</v>
      </c>
      <c r="H7" s="20">
        <v>18563645.800000001</v>
      </c>
      <c r="I7" s="20">
        <v>36938231.483400002</v>
      </c>
      <c r="J7" s="20">
        <v>21581089</v>
      </c>
      <c r="K7" s="20">
        <v>7754287.2199999997</v>
      </c>
      <c r="L7" s="20">
        <v>1175018.5100000005</v>
      </c>
      <c r="M7" s="20">
        <v>18815096.630000003</v>
      </c>
      <c r="N7" s="20">
        <v>370583.17</v>
      </c>
      <c r="O7" s="20">
        <v>7154374.0900000213</v>
      </c>
      <c r="P7" s="20">
        <v>1521972.74</v>
      </c>
      <c r="Q7" s="21">
        <v>0</v>
      </c>
      <c r="R7" s="20">
        <v>0</v>
      </c>
      <c r="S7" s="20">
        <v>98477</v>
      </c>
      <c r="T7" s="20">
        <v>0</v>
      </c>
      <c r="U7" s="20">
        <v>0</v>
      </c>
      <c r="V7" s="20">
        <v>0</v>
      </c>
      <c r="W7" s="20">
        <v>0</v>
      </c>
      <c r="X7" s="20">
        <v>1596.6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2">
        <f t="shared" si="0"/>
        <v>469048847.82862359</v>
      </c>
      <c r="AG7" s="24"/>
      <c r="AH7" s="23"/>
    </row>
    <row r="8" spans="1:34" ht="18" customHeight="1">
      <c r="A8" s="7">
        <v>4</v>
      </c>
      <c r="B8" s="8" t="s">
        <v>36</v>
      </c>
      <c r="C8" s="19">
        <v>0</v>
      </c>
      <c r="D8" s="19">
        <v>3937413.1900000004</v>
      </c>
      <c r="E8" s="19">
        <v>0</v>
      </c>
      <c r="F8" s="19">
        <v>152252.22</v>
      </c>
      <c r="G8" s="19">
        <v>43375.8</v>
      </c>
      <c r="H8" s="20">
        <v>0</v>
      </c>
      <c r="I8" s="20">
        <v>1818515.64</v>
      </c>
      <c r="J8" s="20">
        <v>0</v>
      </c>
      <c r="K8" s="20">
        <v>34013.19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1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2">
        <f t="shared" si="0"/>
        <v>5985570.040000001</v>
      </c>
      <c r="AH8" s="23"/>
    </row>
    <row r="9" spans="1:34" ht="18" customHeight="1">
      <c r="A9" s="7">
        <v>5</v>
      </c>
      <c r="B9" s="8" t="s">
        <v>37</v>
      </c>
      <c r="C9" s="19">
        <v>0</v>
      </c>
      <c r="D9" s="19">
        <v>2113229.7000000002</v>
      </c>
      <c r="E9" s="19">
        <v>2822129.6881999001</v>
      </c>
      <c r="F9" s="19">
        <v>0</v>
      </c>
      <c r="G9" s="19">
        <v>0</v>
      </c>
      <c r="H9" s="20">
        <v>385315.37</v>
      </c>
      <c r="I9" s="20">
        <v>695090.06</v>
      </c>
      <c r="J9" s="20">
        <v>87669.440000000002</v>
      </c>
      <c r="K9" s="20">
        <v>0</v>
      </c>
      <c r="L9" s="20">
        <v>0</v>
      </c>
      <c r="M9" s="20">
        <v>7140.02</v>
      </c>
      <c r="N9" s="20">
        <v>0</v>
      </c>
      <c r="O9" s="20">
        <v>85130.36</v>
      </c>
      <c r="P9" s="20">
        <v>0</v>
      </c>
      <c r="Q9" s="21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2">
        <f t="shared" si="0"/>
        <v>6195704.6381999012</v>
      </c>
      <c r="AH9" s="23"/>
    </row>
    <row r="10" spans="1:34" ht="18" customHeight="1">
      <c r="A10" s="7">
        <v>6</v>
      </c>
      <c r="B10" s="8" t="s">
        <v>38</v>
      </c>
      <c r="C10" s="19">
        <v>53205</v>
      </c>
      <c r="D10" s="19">
        <v>611777.55999999994</v>
      </c>
      <c r="E10" s="19">
        <v>1184253.4450333</v>
      </c>
      <c r="F10" s="19">
        <v>394925.42</v>
      </c>
      <c r="G10" s="19">
        <v>1657822.13</v>
      </c>
      <c r="H10" s="20">
        <v>9553.48</v>
      </c>
      <c r="I10" s="20">
        <v>23005.9</v>
      </c>
      <c r="J10" s="20">
        <v>93950.17</v>
      </c>
      <c r="K10" s="20">
        <v>0</v>
      </c>
      <c r="L10" s="20">
        <v>0</v>
      </c>
      <c r="M10" s="20">
        <v>36441.449999999997</v>
      </c>
      <c r="N10" s="20">
        <v>0</v>
      </c>
      <c r="O10" s="20">
        <v>82918.8</v>
      </c>
      <c r="P10" s="20">
        <v>0</v>
      </c>
      <c r="Q10" s="21">
        <v>0</v>
      </c>
      <c r="R10" s="20">
        <v>1919.1999999999998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2">
        <f t="shared" si="0"/>
        <v>4149772.5550332996</v>
      </c>
      <c r="AH10" s="23"/>
    </row>
    <row r="11" spans="1:34" ht="18" customHeight="1">
      <c r="A11" s="7">
        <v>7</v>
      </c>
      <c r="B11" s="8" t="s">
        <v>39</v>
      </c>
      <c r="C11" s="19">
        <v>50835</v>
      </c>
      <c r="D11" s="19">
        <v>5904654.5199999996</v>
      </c>
      <c r="E11" s="19">
        <v>745225.04115728987</v>
      </c>
      <c r="F11" s="19">
        <v>2780424.25</v>
      </c>
      <c r="G11" s="19">
        <v>2943508.38</v>
      </c>
      <c r="H11" s="20">
        <v>14233.89</v>
      </c>
      <c r="I11" s="20">
        <v>1538327.2</v>
      </c>
      <c r="J11" s="20">
        <v>1379447.24</v>
      </c>
      <c r="K11" s="20">
        <v>175218.22</v>
      </c>
      <c r="L11" s="20">
        <v>11047.510000000002</v>
      </c>
      <c r="M11" s="20">
        <v>845700.72</v>
      </c>
      <c r="N11" s="20">
        <v>4575.3100000000004</v>
      </c>
      <c r="O11" s="20">
        <v>43803.310000000005</v>
      </c>
      <c r="P11" s="20">
        <v>35813.980000000003</v>
      </c>
      <c r="Q11" s="21">
        <v>0</v>
      </c>
      <c r="R11" s="20">
        <v>1454.8600000000001</v>
      </c>
      <c r="S11" s="20">
        <v>842</v>
      </c>
      <c r="T11" s="20">
        <v>0</v>
      </c>
      <c r="U11" s="20">
        <v>0</v>
      </c>
      <c r="V11" s="20">
        <v>0</v>
      </c>
      <c r="W11" s="20">
        <v>0</v>
      </c>
      <c r="X11" s="20">
        <v>12240.68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2">
        <f t="shared" si="0"/>
        <v>16487352.111157291</v>
      </c>
      <c r="AH11" s="23"/>
    </row>
    <row r="12" spans="1:34" ht="18" customHeight="1">
      <c r="A12" s="7">
        <v>8</v>
      </c>
      <c r="B12" s="8" t="s">
        <v>40</v>
      </c>
      <c r="C12" s="19">
        <v>2340623</v>
      </c>
      <c r="D12" s="19">
        <v>38001025.909999967</v>
      </c>
      <c r="E12" s="19">
        <v>9387475.1167715006</v>
      </c>
      <c r="F12" s="19">
        <v>22108443.960000001</v>
      </c>
      <c r="G12" s="19">
        <v>32847901.319999993</v>
      </c>
      <c r="H12" s="20">
        <v>275524.03000000003</v>
      </c>
      <c r="I12" s="20">
        <v>29022190.539999999</v>
      </c>
      <c r="J12" s="20">
        <v>9848242.1695256829</v>
      </c>
      <c r="K12" s="20">
        <v>5086209.3999999994</v>
      </c>
      <c r="L12" s="20">
        <v>437961.34999999841</v>
      </c>
      <c r="M12" s="20">
        <v>6018989.6400000006</v>
      </c>
      <c r="N12" s="20">
        <v>41078048.899999999</v>
      </c>
      <c r="O12" s="20">
        <v>1076999.4899999998</v>
      </c>
      <c r="P12" s="20">
        <v>4496110.63</v>
      </c>
      <c r="Q12" s="21">
        <v>0</v>
      </c>
      <c r="R12" s="20">
        <v>841524.37999999989</v>
      </c>
      <c r="S12" s="20">
        <v>150037</v>
      </c>
      <c r="T12" s="20">
        <v>0</v>
      </c>
      <c r="U12" s="20">
        <v>2342620.67</v>
      </c>
      <c r="V12" s="20">
        <v>0</v>
      </c>
      <c r="W12" s="20">
        <v>0</v>
      </c>
      <c r="X12" s="20">
        <v>1550684.8</v>
      </c>
      <c r="Y12" s="20">
        <v>2914.61</v>
      </c>
      <c r="Z12" s="20">
        <v>0</v>
      </c>
      <c r="AA12" s="20">
        <v>0</v>
      </c>
      <c r="AB12" s="20">
        <v>126781</v>
      </c>
      <c r="AC12" s="20">
        <v>52711.73</v>
      </c>
      <c r="AD12" s="20">
        <v>0</v>
      </c>
      <c r="AE12" s="20">
        <v>0</v>
      </c>
      <c r="AF12" s="22">
        <f t="shared" si="0"/>
        <v>207093019.64629713</v>
      </c>
      <c r="AH12" s="23"/>
    </row>
    <row r="13" spans="1:34" ht="18" customHeight="1">
      <c r="A13" s="7">
        <v>9</v>
      </c>
      <c r="B13" s="8" t="s">
        <v>41</v>
      </c>
      <c r="C13" s="19">
        <v>1519394</v>
      </c>
      <c r="D13" s="19">
        <v>6255695.879999999</v>
      </c>
      <c r="E13" s="19">
        <v>1879074.8552687997</v>
      </c>
      <c r="F13" s="19">
        <v>2256930.67</v>
      </c>
      <c r="G13" s="19">
        <v>7315010.8200000012</v>
      </c>
      <c r="H13" s="20">
        <v>985841.7</v>
      </c>
      <c r="I13" s="20">
        <v>3374824.07</v>
      </c>
      <c r="J13" s="20">
        <v>1835503.1904743172</v>
      </c>
      <c r="K13" s="20">
        <v>653468.20000000007</v>
      </c>
      <c r="L13" s="20">
        <v>0</v>
      </c>
      <c r="M13" s="20">
        <v>10637132.790000001</v>
      </c>
      <c r="N13" s="20">
        <v>207754.12</v>
      </c>
      <c r="O13" s="20">
        <v>107702.93000000005</v>
      </c>
      <c r="P13" s="20">
        <v>0</v>
      </c>
      <c r="Q13" s="21">
        <v>0</v>
      </c>
      <c r="R13" s="20">
        <v>0</v>
      </c>
      <c r="S13" s="20">
        <v>0</v>
      </c>
      <c r="T13" s="20">
        <v>0</v>
      </c>
      <c r="U13" s="20">
        <v>18556.599999999999</v>
      </c>
      <c r="V13" s="20">
        <v>0</v>
      </c>
      <c r="W13" s="20">
        <v>0</v>
      </c>
      <c r="X13" s="20">
        <v>294246.78999999998</v>
      </c>
      <c r="Y13" s="20">
        <v>0</v>
      </c>
      <c r="Z13" s="20">
        <v>0</v>
      </c>
      <c r="AA13" s="20">
        <v>0</v>
      </c>
      <c r="AB13" s="20">
        <v>106121</v>
      </c>
      <c r="AC13" s="20">
        <v>0</v>
      </c>
      <c r="AD13" s="20">
        <v>0</v>
      </c>
      <c r="AE13" s="20">
        <v>0</v>
      </c>
      <c r="AF13" s="22">
        <f t="shared" si="0"/>
        <v>37447257.615743116</v>
      </c>
      <c r="AG13" s="24"/>
    </row>
    <row r="14" spans="1:34" ht="32.25" customHeight="1">
      <c r="A14" s="7">
        <v>10</v>
      </c>
      <c r="B14" s="8" t="s">
        <v>42</v>
      </c>
      <c r="C14" s="19">
        <v>130975354</v>
      </c>
      <c r="D14" s="19">
        <v>29941789.360000007</v>
      </c>
      <c r="E14" s="19">
        <v>38341801.633698799</v>
      </c>
      <c r="F14" s="19">
        <v>40173106.770000003</v>
      </c>
      <c r="G14" s="19">
        <v>17783011.75</v>
      </c>
      <c r="H14" s="20">
        <v>105418546.44000001</v>
      </c>
      <c r="I14" s="20">
        <v>26918659.57</v>
      </c>
      <c r="J14" s="20">
        <v>48864152.980000004</v>
      </c>
      <c r="K14" s="20">
        <v>51400549.759999998</v>
      </c>
      <c r="L14" s="20">
        <v>58191332.777026437</v>
      </c>
      <c r="M14" s="20">
        <v>9623720.7299999986</v>
      </c>
      <c r="N14" s="20">
        <v>210385.7</v>
      </c>
      <c r="O14" s="20">
        <v>3635355.2999999137</v>
      </c>
      <c r="P14" s="20">
        <v>1739185.6399999997</v>
      </c>
      <c r="Q14" s="21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1285.56</v>
      </c>
      <c r="Y14" s="20">
        <v>0</v>
      </c>
      <c r="Z14" s="20">
        <v>0</v>
      </c>
      <c r="AA14" s="20">
        <v>0</v>
      </c>
      <c r="AB14" s="20">
        <v>0</v>
      </c>
      <c r="AC14" s="20">
        <v>11927.549999999997</v>
      </c>
      <c r="AD14" s="20">
        <v>0</v>
      </c>
      <c r="AE14" s="20">
        <v>0</v>
      </c>
      <c r="AF14" s="22">
        <f t="shared" si="0"/>
        <v>563230165.52072513</v>
      </c>
    </row>
    <row r="15" spans="1:34" ht="18" customHeight="1">
      <c r="A15" s="10" t="s">
        <v>29</v>
      </c>
      <c r="B15" s="8" t="s">
        <v>1</v>
      </c>
      <c r="C15" s="19">
        <v>130227882</v>
      </c>
      <c r="D15" s="19">
        <v>29940812.320000008</v>
      </c>
      <c r="E15" s="19">
        <v>36624293.210000001</v>
      </c>
      <c r="F15" s="19">
        <v>40102581.93</v>
      </c>
      <c r="G15" s="19">
        <v>17261451.07</v>
      </c>
      <c r="H15" s="20">
        <v>102458917.68000001</v>
      </c>
      <c r="I15" s="20">
        <v>25460011.629999999</v>
      </c>
      <c r="J15" s="20">
        <v>48337196.440000005</v>
      </c>
      <c r="K15" s="20">
        <v>49526249.799999997</v>
      </c>
      <c r="L15" s="20">
        <v>58170493.347026438</v>
      </c>
      <c r="M15" s="20">
        <v>8620987.4499999993</v>
      </c>
      <c r="N15" s="20">
        <v>210385.7</v>
      </c>
      <c r="O15" s="20">
        <v>3585100.5199999139</v>
      </c>
      <c r="P15" s="20">
        <v>1739185.6399999997</v>
      </c>
      <c r="Q15" s="21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1285.56</v>
      </c>
      <c r="Y15" s="20">
        <v>0</v>
      </c>
      <c r="Z15" s="20">
        <v>0</v>
      </c>
      <c r="AA15" s="20">
        <v>0</v>
      </c>
      <c r="AB15" s="20">
        <v>0</v>
      </c>
      <c r="AC15" s="20">
        <v>11927.549999999997</v>
      </c>
      <c r="AD15" s="20">
        <v>0</v>
      </c>
      <c r="AE15" s="20">
        <v>0</v>
      </c>
      <c r="AF15" s="22">
        <f t="shared" si="0"/>
        <v>552278761.84702635</v>
      </c>
    </row>
    <row r="16" spans="1:34" ht="18" customHeight="1">
      <c r="A16" s="10" t="s">
        <v>30</v>
      </c>
      <c r="B16" s="8" t="s">
        <v>2</v>
      </c>
      <c r="C16" s="19">
        <v>0</v>
      </c>
      <c r="D16" s="19">
        <v>977.04</v>
      </c>
      <c r="E16" s="19">
        <v>993970.40847000002</v>
      </c>
      <c r="F16" s="19">
        <v>52744.24</v>
      </c>
      <c r="G16" s="19">
        <v>0</v>
      </c>
      <c r="H16" s="20">
        <v>0</v>
      </c>
      <c r="I16" s="20">
        <v>-116.49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1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2">
        <f t="shared" si="0"/>
        <v>1047575.1984700001</v>
      </c>
    </row>
    <row r="17" spans="1:33" ht="32.25" customHeight="1">
      <c r="A17" s="10" t="s">
        <v>31</v>
      </c>
      <c r="B17" s="8" t="s">
        <v>3</v>
      </c>
      <c r="C17" s="19">
        <v>747472</v>
      </c>
      <c r="D17" s="19">
        <v>0</v>
      </c>
      <c r="E17" s="19">
        <v>238132</v>
      </c>
      <c r="F17" s="19">
        <v>17780.599999999999</v>
      </c>
      <c r="G17" s="19">
        <v>0</v>
      </c>
      <c r="H17" s="20">
        <v>2862360</v>
      </c>
      <c r="I17" s="20">
        <v>0</v>
      </c>
      <c r="J17" s="20">
        <v>526956.54</v>
      </c>
      <c r="K17" s="20">
        <v>1874299.96</v>
      </c>
      <c r="L17" s="20">
        <v>20839.430000000004</v>
      </c>
      <c r="M17" s="20">
        <v>5400</v>
      </c>
      <c r="N17" s="20">
        <v>0</v>
      </c>
      <c r="O17" s="20">
        <v>8200.1899999999951</v>
      </c>
      <c r="P17" s="20">
        <v>0</v>
      </c>
      <c r="Q17" s="21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2">
        <f t="shared" si="0"/>
        <v>6301440.7200000007</v>
      </c>
    </row>
    <row r="18" spans="1:33" ht="18" customHeight="1">
      <c r="A18" s="10" t="s">
        <v>32</v>
      </c>
      <c r="B18" s="8" t="s">
        <v>4</v>
      </c>
      <c r="C18" s="19">
        <v>0</v>
      </c>
      <c r="D18" s="19">
        <v>0</v>
      </c>
      <c r="E18" s="19">
        <v>485406.01522880001</v>
      </c>
      <c r="F18" s="19">
        <v>0</v>
      </c>
      <c r="G18" s="19">
        <v>521560.68</v>
      </c>
      <c r="H18" s="20">
        <v>97268.76</v>
      </c>
      <c r="I18" s="20">
        <v>1458764.43</v>
      </c>
      <c r="J18" s="20">
        <v>0</v>
      </c>
      <c r="K18" s="20">
        <v>0</v>
      </c>
      <c r="L18" s="20">
        <v>0</v>
      </c>
      <c r="M18" s="20">
        <v>997333.28</v>
      </c>
      <c r="N18" s="20">
        <v>0</v>
      </c>
      <c r="O18" s="20">
        <v>42054.59</v>
      </c>
      <c r="P18" s="20">
        <v>0</v>
      </c>
      <c r="Q18" s="21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2">
        <f t="shared" si="0"/>
        <v>3602387.7552287998</v>
      </c>
    </row>
    <row r="19" spans="1:33" ht="32.25" customHeight="1">
      <c r="A19" s="7">
        <v>11</v>
      </c>
      <c r="B19" s="8" t="s">
        <v>43</v>
      </c>
      <c r="C19" s="19">
        <v>0</v>
      </c>
      <c r="D19" s="19">
        <v>1665972.28</v>
      </c>
      <c r="E19" s="19">
        <v>826440.72798560001</v>
      </c>
      <c r="F19" s="19">
        <v>0</v>
      </c>
      <c r="G19" s="19">
        <v>365850.02999999997</v>
      </c>
      <c r="H19" s="20">
        <v>1645653.48</v>
      </c>
      <c r="I19" s="20">
        <v>419771.9</v>
      </c>
      <c r="J19" s="20">
        <v>0</v>
      </c>
      <c r="K19" s="20">
        <v>0</v>
      </c>
      <c r="L19" s="20">
        <v>0</v>
      </c>
      <c r="M19" s="20">
        <v>10246.780000000001</v>
      </c>
      <c r="N19" s="20">
        <v>0</v>
      </c>
      <c r="O19" s="20">
        <v>0</v>
      </c>
      <c r="P19" s="20">
        <v>0</v>
      </c>
      <c r="Q19" s="21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2">
        <f t="shared" si="0"/>
        <v>4933935.1979856007</v>
      </c>
    </row>
    <row r="20" spans="1:33" ht="32.25" customHeight="1">
      <c r="A20" s="7">
        <v>12</v>
      </c>
      <c r="B20" s="8" t="s">
        <v>44</v>
      </c>
      <c r="C20" s="19">
        <v>7344</v>
      </c>
      <c r="D20" s="19">
        <v>82805.679999999978</v>
      </c>
      <c r="E20" s="19">
        <v>57437.853969000003</v>
      </c>
      <c r="F20" s="19">
        <v>21701.06</v>
      </c>
      <c r="G20" s="19">
        <v>1254384.99</v>
      </c>
      <c r="H20" s="20">
        <v>5395.7</v>
      </c>
      <c r="I20" s="20">
        <v>0</v>
      </c>
      <c r="J20" s="20">
        <v>0</v>
      </c>
      <c r="K20" s="20">
        <v>0</v>
      </c>
      <c r="L20" s="20">
        <v>0</v>
      </c>
      <c r="M20" s="20">
        <v>4253.75</v>
      </c>
      <c r="N20" s="20">
        <v>0</v>
      </c>
      <c r="O20" s="20">
        <v>0</v>
      </c>
      <c r="P20" s="20">
        <v>0</v>
      </c>
      <c r="Q20" s="21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2">
        <f t="shared" si="0"/>
        <v>1433323.033969</v>
      </c>
    </row>
    <row r="21" spans="1:33" ht="18" customHeight="1">
      <c r="A21" s="7">
        <v>13</v>
      </c>
      <c r="B21" s="8" t="s">
        <v>45</v>
      </c>
      <c r="C21" s="19">
        <v>1490284</v>
      </c>
      <c r="D21" s="19">
        <v>10425223.800000003</v>
      </c>
      <c r="E21" s="19">
        <v>2445642.9562243</v>
      </c>
      <c r="F21" s="19">
        <v>3809209.27</v>
      </c>
      <c r="G21" s="19">
        <v>5418466.0900000008</v>
      </c>
      <c r="H21" s="20">
        <v>360014.86</v>
      </c>
      <c r="I21" s="20">
        <v>2376327.67</v>
      </c>
      <c r="J21" s="20">
        <v>3306646.08</v>
      </c>
      <c r="K21" s="20">
        <v>2994610.9000000004</v>
      </c>
      <c r="L21" s="20">
        <v>182471.11999999994</v>
      </c>
      <c r="M21" s="20">
        <v>2306789.9600000004</v>
      </c>
      <c r="N21" s="20">
        <v>171982.97</v>
      </c>
      <c r="O21" s="20">
        <v>203048.56000000096</v>
      </c>
      <c r="P21" s="20">
        <v>201942.03999999998</v>
      </c>
      <c r="Q21" s="21">
        <v>0</v>
      </c>
      <c r="R21" s="20">
        <v>0</v>
      </c>
      <c r="S21" s="20">
        <v>24018</v>
      </c>
      <c r="T21" s="20">
        <v>0</v>
      </c>
      <c r="U21" s="20">
        <v>58817.279999999999</v>
      </c>
      <c r="V21" s="20">
        <v>0</v>
      </c>
      <c r="W21" s="20">
        <v>0</v>
      </c>
      <c r="X21" s="20">
        <v>716444.31</v>
      </c>
      <c r="Y21" s="20">
        <v>0</v>
      </c>
      <c r="Z21" s="20">
        <v>0</v>
      </c>
      <c r="AA21" s="20">
        <v>0</v>
      </c>
      <c r="AB21" s="20">
        <v>0</v>
      </c>
      <c r="AC21" s="20">
        <v>1280</v>
      </c>
      <c r="AD21" s="20">
        <v>0</v>
      </c>
      <c r="AE21" s="20">
        <v>0</v>
      </c>
      <c r="AF21" s="22">
        <f t="shared" si="0"/>
        <v>36493219.866224304</v>
      </c>
    </row>
    <row r="22" spans="1:33" ht="18" customHeight="1">
      <c r="A22" s="7">
        <v>14</v>
      </c>
      <c r="B22" s="8" t="s">
        <v>46</v>
      </c>
      <c r="C22" s="19">
        <v>0</v>
      </c>
      <c r="D22" s="19">
        <v>0</v>
      </c>
      <c r="E22" s="19">
        <v>307054.21026999998</v>
      </c>
      <c r="F22" s="19">
        <v>18388.490000000002</v>
      </c>
      <c r="G22" s="19">
        <v>0</v>
      </c>
      <c r="H22" s="20">
        <v>0</v>
      </c>
      <c r="I22" s="20">
        <v>0</v>
      </c>
      <c r="J22" s="20">
        <v>57530.29</v>
      </c>
      <c r="K22" s="20">
        <v>0</v>
      </c>
      <c r="L22" s="20">
        <v>0</v>
      </c>
      <c r="M22" s="20">
        <v>0</v>
      </c>
      <c r="N22" s="20">
        <v>0</v>
      </c>
      <c r="O22" s="20">
        <v>4286.01</v>
      </c>
      <c r="P22" s="20">
        <v>0</v>
      </c>
      <c r="Q22" s="21">
        <v>0</v>
      </c>
      <c r="R22" s="20">
        <v>0</v>
      </c>
      <c r="S22" s="20">
        <v>0</v>
      </c>
      <c r="T22" s="20">
        <v>5431482.2399999993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2">
        <f t="shared" si="0"/>
        <v>5818741.240269999</v>
      </c>
    </row>
    <row r="23" spans="1:33" ht="18" customHeight="1">
      <c r="A23" s="7">
        <v>15</v>
      </c>
      <c r="B23" s="8" t="s">
        <v>47</v>
      </c>
      <c r="C23" s="19">
        <v>0</v>
      </c>
      <c r="D23" s="19">
        <v>0</v>
      </c>
      <c r="E23" s="19">
        <v>17919.178199999998</v>
      </c>
      <c r="F23" s="19">
        <v>0</v>
      </c>
      <c r="G23" s="19">
        <v>2145111.48</v>
      </c>
      <c r="H23" s="20">
        <v>0</v>
      </c>
      <c r="I23" s="20">
        <v>96635.01</v>
      </c>
      <c r="J23" s="20">
        <v>6382986.3300000001</v>
      </c>
      <c r="K23" s="20">
        <v>0</v>
      </c>
      <c r="L23" s="20">
        <v>1457.87</v>
      </c>
      <c r="M23" s="20">
        <v>0</v>
      </c>
      <c r="N23" s="20">
        <v>0</v>
      </c>
      <c r="O23" s="20">
        <v>34329.549999999996</v>
      </c>
      <c r="P23" s="20">
        <v>0</v>
      </c>
      <c r="Q23" s="21">
        <v>0</v>
      </c>
      <c r="R23" s="20">
        <v>0</v>
      </c>
      <c r="S23" s="20">
        <v>4867593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2">
        <f t="shared" si="0"/>
        <v>13546032.418199999</v>
      </c>
    </row>
    <row r="24" spans="1:33" ht="18" customHeight="1">
      <c r="A24" s="7">
        <v>16</v>
      </c>
      <c r="B24" s="8" t="s">
        <v>48</v>
      </c>
      <c r="C24" s="19">
        <v>1168</v>
      </c>
      <c r="D24" s="19">
        <v>94180.39</v>
      </c>
      <c r="E24" s="19">
        <v>450421.99077909999</v>
      </c>
      <c r="F24" s="19">
        <v>349131.96</v>
      </c>
      <c r="G24" s="19">
        <v>1688972.38</v>
      </c>
      <c r="H24" s="20">
        <v>1871.22</v>
      </c>
      <c r="I24" s="20">
        <v>301625.87</v>
      </c>
      <c r="J24" s="20">
        <v>70067.11</v>
      </c>
      <c r="K24" s="20">
        <v>699525.15</v>
      </c>
      <c r="L24" s="20">
        <v>0</v>
      </c>
      <c r="M24" s="20">
        <v>1896089.1900000002</v>
      </c>
      <c r="N24" s="20">
        <v>12110.35</v>
      </c>
      <c r="O24" s="20">
        <v>16157.12</v>
      </c>
      <c r="P24" s="20">
        <v>980874.94</v>
      </c>
      <c r="Q24" s="21">
        <v>0</v>
      </c>
      <c r="R24" s="20">
        <v>6255.829999999999</v>
      </c>
      <c r="S24" s="20">
        <v>0</v>
      </c>
      <c r="T24" s="20">
        <v>0</v>
      </c>
      <c r="U24" s="20">
        <v>1610222.07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2">
        <f t="shared" si="0"/>
        <v>8178673.5707791001</v>
      </c>
    </row>
    <row r="25" spans="1:33" ht="18" customHeight="1">
      <c r="A25" s="7">
        <v>17</v>
      </c>
      <c r="B25" s="11" t="s">
        <v>49</v>
      </c>
      <c r="C25" s="19">
        <v>0</v>
      </c>
      <c r="D25" s="19">
        <v>0</v>
      </c>
      <c r="E25" s="19">
        <v>0</v>
      </c>
      <c r="F25" s="19">
        <v>0</v>
      </c>
      <c r="G25" s="19">
        <v>3618.13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1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2">
        <f t="shared" si="0"/>
        <v>3618.13</v>
      </c>
    </row>
    <row r="26" spans="1:33" ht="18" customHeight="1">
      <c r="A26" s="7">
        <v>18</v>
      </c>
      <c r="B26" s="12" t="s">
        <v>50</v>
      </c>
      <c r="C26" s="19">
        <v>914296</v>
      </c>
      <c r="D26" s="19">
        <v>1303255.3600000006</v>
      </c>
      <c r="E26" s="19">
        <v>3966892.6944737299</v>
      </c>
      <c r="F26" s="19">
        <v>2278747</v>
      </c>
      <c r="G26" s="19">
        <v>2621244.2799999993</v>
      </c>
      <c r="H26" s="20">
        <v>561932.31999999995</v>
      </c>
      <c r="I26" s="20">
        <v>2407834.6003999999</v>
      </c>
      <c r="J26" s="20">
        <v>2265883.2000000002</v>
      </c>
      <c r="K26" s="20">
        <v>182201.49</v>
      </c>
      <c r="L26" s="20">
        <v>19690.059999999976</v>
      </c>
      <c r="M26" s="20">
        <v>54892.87</v>
      </c>
      <c r="N26" s="20">
        <v>0</v>
      </c>
      <c r="O26" s="20">
        <v>61707.859999999899</v>
      </c>
      <c r="P26" s="20">
        <v>741239.2699999999</v>
      </c>
      <c r="Q26" s="21">
        <v>0</v>
      </c>
      <c r="R26" s="20">
        <v>315360.26999999984</v>
      </c>
      <c r="S26" s="20">
        <v>1706</v>
      </c>
      <c r="T26" s="20">
        <v>0</v>
      </c>
      <c r="U26" s="20">
        <v>0</v>
      </c>
      <c r="V26" s="20">
        <v>0</v>
      </c>
      <c r="W26" s="20">
        <v>0</v>
      </c>
      <c r="X26" s="20">
        <v>2568.4699999999998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2">
        <f t="shared" si="0"/>
        <v>17699451.744873729</v>
      </c>
    </row>
    <row r="27" spans="1:33" ht="18" customHeight="1">
      <c r="A27" s="55" t="s">
        <v>5</v>
      </c>
      <c r="B27" s="55"/>
      <c r="C27" s="3">
        <v>176752582</v>
      </c>
      <c r="D27" s="3">
        <v>176066882.45999989</v>
      </c>
      <c r="E27" s="3">
        <v>166761911.64039472</v>
      </c>
      <c r="F27" s="3">
        <v>150647238.74000001</v>
      </c>
      <c r="G27" s="3">
        <v>149014869.19999999</v>
      </c>
      <c r="H27" s="4">
        <v>128558753.08999999</v>
      </c>
      <c r="I27" s="4">
        <v>123682805.37999992</v>
      </c>
      <c r="J27" s="4">
        <v>100847187.07000001</v>
      </c>
      <c r="K27" s="4">
        <v>70630842.570000008</v>
      </c>
      <c r="L27" s="4">
        <v>60740035.657026447</v>
      </c>
      <c r="M27" s="4">
        <v>50459843.279999986</v>
      </c>
      <c r="N27" s="4">
        <v>42302872</v>
      </c>
      <c r="O27" s="4">
        <v>12794835.859999932</v>
      </c>
      <c r="P27" s="4">
        <v>10558928.079999998</v>
      </c>
      <c r="Q27" s="31">
        <v>9986711.9499999993</v>
      </c>
      <c r="R27" s="4">
        <v>9610909.630000012</v>
      </c>
      <c r="S27" s="4">
        <v>5669425</v>
      </c>
      <c r="T27" s="4">
        <v>5431482.2399999993</v>
      </c>
      <c r="U27" s="4">
        <v>4030216.62</v>
      </c>
      <c r="V27" s="4">
        <v>2745659.3817625726</v>
      </c>
      <c r="W27" s="4">
        <v>2719691.0900000012</v>
      </c>
      <c r="X27" s="4">
        <v>2579999.9200000004</v>
      </c>
      <c r="Y27" s="4">
        <v>2114927.4699999997</v>
      </c>
      <c r="Z27" s="4">
        <v>1618221</v>
      </c>
      <c r="AA27" s="4">
        <v>1118097</v>
      </c>
      <c r="AB27" s="4">
        <v>736215</v>
      </c>
      <c r="AC27" s="4">
        <v>464261.91999999899</v>
      </c>
      <c r="AD27" s="4">
        <v>193557.76999999979</v>
      </c>
      <c r="AE27" s="4">
        <v>216</v>
      </c>
      <c r="AF27" s="4">
        <f t="shared" si="0"/>
        <v>1468839179.0191834</v>
      </c>
      <c r="AG27" s="25"/>
    </row>
    <row r="28" spans="1:33" ht="17.25" customHeight="1">
      <c r="A28" s="54" t="s">
        <v>90</v>
      </c>
      <c r="B28" s="54"/>
      <c r="C28" s="47">
        <v>0.12033487704081154</v>
      </c>
      <c r="D28" s="47">
        <v>0.11986804612440176</v>
      </c>
      <c r="E28" s="47">
        <v>0.11353313148397219</v>
      </c>
      <c r="F28" s="47">
        <v>0.10256210543117091</v>
      </c>
      <c r="G28" s="47">
        <v>0.10145077237080821</v>
      </c>
      <c r="H28" s="47">
        <v>8.7524049553093369E-2</v>
      </c>
      <c r="I28" s="47">
        <v>8.4204456925358606E-2</v>
      </c>
      <c r="J28" s="47">
        <v>6.8657745865235334E-2</v>
      </c>
      <c r="K28" s="47">
        <v>4.8086164625022951E-2</v>
      </c>
      <c r="L28" s="47">
        <v>4.1352407073989933E-2</v>
      </c>
      <c r="M28" s="47">
        <v>3.4353552111603208E-2</v>
      </c>
      <c r="N28" s="47">
        <v>2.880020672395716E-2</v>
      </c>
      <c r="O28" s="47">
        <v>8.7108487047191079E-3</v>
      </c>
      <c r="P28" s="47">
        <v>7.1886209401431662E-3</v>
      </c>
      <c r="Q28" s="47">
        <v>6.7990506330778983E-3</v>
      </c>
      <c r="R28" s="47">
        <v>6.5432007583142576E-3</v>
      </c>
      <c r="S28" s="47">
        <v>3.8597996846637464E-3</v>
      </c>
      <c r="T28" s="47">
        <v>3.6978059392634589E-3</v>
      </c>
      <c r="U28" s="47">
        <v>2.7438106755098778E-3</v>
      </c>
      <c r="V28" s="47">
        <v>1.8692716132449471E-3</v>
      </c>
      <c r="W28" s="47">
        <v>1.8515921476278114E-3</v>
      </c>
      <c r="X28" s="47">
        <v>1.75648904036097E-3</v>
      </c>
      <c r="Y28" s="47">
        <v>1.4398631927916312E-3</v>
      </c>
      <c r="Z28" s="47">
        <v>1.1017005967124095E-3</v>
      </c>
      <c r="AA28" s="47">
        <v>7.6121131296797838E-4</v>
      </c>
      <c r="AB28" s="47">
        <v>5.0122233292524722E-4</v>
      </c>
      <c r="AC28" s="47">
        <v>3.1607403086157443E-4</v>
      </c>
      <c r="AD28" s="47">
        <v>1.3177601248984106E-4</v>
      </c>
      <c r="AE28" s="47">
        <v>1.4705490096215563E-7</v>
      </c>
      <c r="AF28" s="47">
        <v>0.99999999999999989</v>
      </c>
    </row>
    <row r="29" spans="1:33" ht="18" customHeight="1">
      <c r="A29" s="48" t="s">
        <v>88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3" ht="18" customHeight="1">
      <c r="A30" s="48" t="s">
        <v>89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3" spans="7:14">
      <c r="G33" s="27"/>
      <c r="H33" s="27"/>
      <c r="I33" s="27"/>
      <c r="J33" s="27"/>
    </row>
    <row r="34" spans="7:14">
      <c r="G34" s="27"/>
      <c r="H34" s="27"/>
      <c r="I34" s="27"/>
      <c r="J34" s="27"/>
    </row>
    <row r="35" spans="7:14">
      <c r="G35" s="27"/>
      <c r="H35" s="27"/>
      <c r="I35" s="27"/>
      <c r="J35" s="27"/>
    </row>
    <row r="36" spans="7:14">
      <c r="G36" s="27"/>
      <c r="H36" s="27"/>
      <c r="I36" s="27"/>
      <c r="J36" s="27"/>
    </row>
    <row r="37" spans="7:14">
      <c r="G37" s="27"/>
      <c r="H37" s="27"/>
      <c r="I37" s="27"/>
      <c r="J37" s="27"/>
    </row>
    <row r="38" spans="7:14">
      <c r="G38" s="27"/>
      <c r="H38" s="27"/>
      <c r="I38" s="27"/>
      <c r="J38" s="27"/>
    </row>
    <row r="39" spans="7:14">
      <c r="G39" s="27"/>
      <c r="H39" s="27"/>
      <c r="I39" s="27"/>
      <c r="J39" s="15"/>
      <c r="K39" s="15"/>
      <c r="L39" s="15"/>
      <c r="M39" s="15"/>
      <c r="N39" s="15"/>
    </row>
    <row r="40" spans="7:14">
      <c r="I40" s="27"/>
      <c r="L40" s="15"/>
      <c r="M40" s="15"/>
      <c r="N40" s="15"/>
    </row>
    <row r="41" spans="7:14">
      <c r="I41" s="27"/>
      <c r="L41" s="15"/>
      <c r="M41" s="15"/>
      <c r="N41" s="15"/>
    </row>
    <row r="42" spans="7:14">
      <c r="I42" s="27"/>
      <c r="L42" s="15"/>
      <c r="M42" s="15"/>
      <c r="N42" s="15"/>
    </row>
    <row r="43" spans="7:14">
      <c r="I43" s="27"/>
      <c r="L43" s="15"/>
      <c r="M43" s="15"/>
      <c r="N43" s="15"/>
    </row>
    <row r="44" spans="7:14">
      <c r="I44" s="27"/>
      <c r="L44" s="15"/>
      <c r="M44" s="15"/>
      <c r="N44" s="15"/>
    </row>
    <row r="45" spans="7:14">
      <c r="I45" s="27"/>
      <c r="L45" s="15"/>
      <c r="M45" s="15"/>
      <c r="N45" s="15"/>
    </row>
    <row r="46" spans="7:14">
      <c r="I46" s="27"/>
      <c r="L46" s="15"/>
      <c r="M46" s="15"/>
      <c r="N46" s="15"/>
    </row>
    <row r="47" spans="7:14">
      <c r="I47" s="27"/>
      <c r="L47" s="15"/>
      <c r="M47" s="15"/>
      <c r="N47" s="15"/>
    </row>
    <row r="48" spans="7:14">
      <c r="I48" s="27"/>
      <c r="L48" s="15"/>
      <c r="M48" s="15"/>
      <c r="N48" s="15"/>
    </row>
    <row r="49" spans="7:14">
      <c r="I49" s="27"/>
      <c r="L49" s="15"/>
      <c r="M49" s="15"/>
      <c r="N49" s="15"/>
    </row>
    <row r="50" spans="7:14">
      <c r="G50" s="27"/>
      <c r="H50" s="27"/>
      <c r="I50" s="27"/>
      <c r="J50" s="15"/>
      <c r="K50" s="15"/>
      <c r="L50" s="15"/>
      <c r="M50" s="15"/>
      <c r="N50" s="15"/>
    </row>
    <row r="51" spans="7:14">
      <c r="G51" s="27"/>
      <c r="H51" s="27"/>
      <c r="I51" s="27"/>
      <c r="J51" s="27"/>
    </row>
    <row r="52" spans="7:14">
      <c r="G52" s="27"/>
      <c r="H52" s="27"/>
      <c r="I52" s="27"/>
      <c r="J52" s="27"/>
    </row>
    <row r="53" spans="7:14">
      <c r="G53" s="27"/>
      <c r="H53" s="27"/>
      <c r="I53" s="27"/>
      <c r="J53" s="27"/>
    </row>
    <row r="54" spans="7:14">
      <c r="G54" s="27"/>
      <c r="H54" s="27"/>
      <c r="I54" s="27"/>
      <c r="J54" s="27"/>
    </row>
    <row r="55" spans="7:14">
      <c r="G55" s="27"/>
      <c r="H55" s="27"/>
      <c r="I55" s="27"/>
      <c r="J55" s="27"/>
    </row>
    <row r="56" spans="7:14">
      <c r="G56" s="27"/>
      <c r="H56" s="27"/>
      <c r="I56" s="27"/>
      <c r="J56" s="27"/>
    </row>
    <row r="57" spans="7:14">
      <c r="G57" s="27"/>
      <c r="H57" s="27"/>
      <c r="I57" s="27"/>
      <c r="J57" s="27"/>
    </row>
    <row r="58" spans="7:14">
      <c r="G58" s="27"/>
      <c r="H58" s="27"/>
      <c r="I58" s="27"/>
      <c r="J58" s="27"/>
    </row>
    <row r="59" spans="7:14">
      <c r="G59" s="27"/>
      <c r="H59" s="27"/>
      <c r="I59" s="27"/>
      <c r="J59" s="27"/>
    </row>
    <row r="60" spans="7:14">
      <c r="G60" s="27"/>
      <c r="H60" s="27"/>
      <c r="I60" s="27"/>
      <c r="J60" s="27"/>
    </row>
    <row r="61" spans="7:14">
      <c r="G61" s="27"/>
      <c r="H61" s="27"/>
      <c r="I61" s="27"/>
      <c r="J61" s="27"/>
    </row>
    <row r="100" spans="1:2">
      <c r="A100" s="17">
        <f>(AF4+AF6)/$AF$27</f>
        <v>4.8401822933791618E-2</v>
      </c>
      <c r="B100" s="16" t="s">
        <v>65</v>
      </c>
    </row>
    <row r="101" spans="1:2">
      <c r="A101" s="17">
        <f>(AF14+AF7)/$AF$27</f>
        <v>0.70278559293240839</v>
      </c>
      <c r="B101" s="16" t="s">
        <v>67</v>
      </c>
    </row>
    <row r="102" spans="1:2">
      <c r="A102" s="17">
        <f>AF8/$AF$27</f>
        <v>4.0750343029363244E-3</v>
      </c>
      <c r="B102" s="16" t="s">
        <v>69</v>
      </c>
    </row>
    <row r="103" spans="1:2">
      <c r="A103" s="17">
        <f>(AF9+AF19)/$AF$27</f>
        <v>7.5771670548829672E-3</v>
      </c>
      <c r="B103" s="16" t="s">
        <v>70</v>
      </c>
    </row>
    <row r="104" spans="1:2">
      <c r="A104" s="17">
        <f>(AF10+AF20)/$AF$27</f>
        <v>3.8010257819582464E-3</v>
      </c>
      <c r="B104" s="16" t="s">
        <v>71</v>
      </c>
    </row>
    <row r="105" spans="1:2">
      <c r="A105" s="17">
        <f>AF11/$AF$27</f>
        <v>1.1224749684418625E-2</v>
      </c>
      <c r="B105" s="16" t="s">
        <v>72</v>
      </c>
    </row>
    <row r="106" spans="1:2">
      <c r="A106" s="17">
        <f>(AF12+AF13)/$AF$27</f>
        <v>0.16648539932420098</v>
      </c>
      <c r="B106" s="16" t="s">
        <v>66</v>
      </c>
    </row>
    <row r="107" spans="1:2">
      <c r="A107" s="17">
        <f>AF21/$AF$27</f>
        <v>2.4844939042674933E-2</v>
      </c>
      <c r="B107" s="16" t="s">
        <v>73</v>
      </c>
    </row>
    <row r="108" spans="1:2">
      <c r="A108" s="17">
        <f>SUM(AF22:AF25)/$AF$27</f>
        <v>1.8754310037974092E-2</v>
      </c>
      <c r="B108" s="16" t="s">
        <v>68</v>
      </c>
    </row>
    <row r="109" spans="1:2">
      <c r="A109" s="17">
        <f>AF26/$AF$27</f>
        <v>1.2049958904753976E-2</v>
      </c>
      <c r="B109" s="16" t="s">
        <v>74</v>
      </c>
    </row>
  </sheetData>
  <sortState columnSort="1" ref="C3:AE28">
    <sortCondition descending="1" ref="C27:AE27"/>
  </sortState>
  <mergeCells count="3">
    <mergeCell ref="A1:AF1"/>
    <mergeCell ref="A28:B28"/>
    <mergeCell ref="A27:B27"/>
  </mergeCells>
  <phoneticPr fontId="2" type="noConversion"/>
  <printOptions horizontalCentered="1" verticalCentered="1"/>
  <pageMargins left="0.19685039370078741" right="0.19685039370078741" top="0.19685039370078741" bottom="0.19685039370078741" header="0.15748031496062992" footer="0.23622047244094491"/>
  <pageSetup paperSize="9" scale="55" orientation="landscape" r:id="rId1"/>
  <headerFooter alignWithMargins="0"/>
  <colBreaks count="1" manualBreakCount="1">
    <brk id="17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9"/>
  <sheetViews>
    <sheetView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5.42578125" style="5" customWidth="1"/>
    <col min="2" max="2" width="49.140625" style="5" customWidth="1"/>
    <col min="3" max="3" width="13.7109375" style="5" customWidth="1"/>
    <col min="4" max="4" width="11.7109375" style="5" customWidth="1"/>
    <col min="5" max="6" width="13.7109375" style="5" customWidth="1"/>
    <col min="7" max="7" width="13" style="5" customWidth="1"/>
    <col min="8" max="8" width="12.85546875" style="5" customWidth="1"/>
    <col min="9" max="9" width="12.7109375" style="5" customWidth="1"/>
    <col min="10" max="10" width="13.7109375" style="5" customWidth="1"/>
    <col min="11" max="11" width="12.42578125" style="5" customWidth="1"/>
    <col min="12" max="12" width="13.7109375" style="5" customWidth="1"/>
    <col min="13" max="13" width="14.7109375" style="5" customWidth="1"/>
    <col min="14" max="14" width="15.42578125" style="5" customWidth="1"/>
    <col min="15" max="15" width="12.42578125" style="5" customWidth="1"/>
    <col min="16" max="16" width="12" style="5" customWidth="1"/>
    <col min="17" max="17" width="13.7109375" style="5" customWidth="1"/>
    <col min="18" max="18" width="12.28515625" style="5" customWidth="1"/>
    <col min="19" max="20" width="13.7109375" style="5" customWidth="1"/>
    <col min="21" max="21" width="13.140625" style="5" customWidth="1"/>
    <col min="22" max="22" width="12" style="5" customWidth="1"/>
    <col min="23" max="23" width="12.85546875" style="5" customWidth="1"/>
    <col min="24" max="24" width="11.7109375" style="5" customWidth="1"/>
    <col min="25" max="25" width="13.28515625" style="5" customWidth="1"/>
    <col min="26" max="26" width="12.85546875" style="5" customWidth="1"/>
    <col min="27" max="27" width="12" style="5" customWidth="1"/>
    <col min="28" max="29" width="13.7109375" style="5" customWidth="1"/>
    <col min="30" max="30" width="12.28515625" style="5" customWidth="1"/>
    <col min="31" max="31" width="19.28515625" style="5" customWidth="1"/>
    <col min="32" max="32" width="13.7109375" style="5" customWidth="1"/>
    <col min="33" max="16384" width="9.140625" style="5"/>
  </cols>
  <sheetData>
    <row r="1" spans="1:32" ht="21.75" customHeight="1">
      <c r="A1" s="53" t="s">
        <v>92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15.75">
      <c r="T2" s="6"/>
      <c r="U2" s="6"/>
      <c r="AF2" s="1" t="s">
        <v>12</v>
      </c>
    </row>
    <row r="3" spans="1:32" s="49" customFormat="1" ht="68.25" customHeight="1">
      <c r="A3" s="30" t="s">
        <v>27</v>
      </c>
      <c r="B3" s="30" t="s">
        <v>0</v>
      </c>
      <c r="C3" s="29" t="s">
        <v>9</v>
      </c>
      <c r="D3" s="29" t="s">
        <v>77</v>
      </c>
      <c r="E3" s="29" t="s">
        <v>78</v>
      </c>
      <c r="F3" s="29" t="s">
        <v>79</v>
      </c>
      <c r="G3" s="29" t="s">
        <v>8</v>
      </c>
      <c r="H3" s="29" t="s">
        <v>81</v>
      </c>
      <c r="I3" s="29" t="s">
        <v>7</v>
      </c>
      <c r="J3" s="29" t="s">
        <v>80</v>
      </c>
      <c r="K3" s="29" t="s">
        <v>52</v>
      </c>
      <c r="L3" s="29" t="s">
        <v>51</v>
      </c>
      <c r="M3" s="29" t="s">
        <v>55</v>
      </c>
      <c r="N3" s="29" t="s">
        <v>82</v>
      </c>
      <c r="O3" s="29" t="s">
        <v>62</v>
      </c>
      <c r="P3" s="29" t="s">
        <v>53</v>
      </c>
      <c r="Q3" s="29" t="s">
        <v>10</v>
      </c>
      <c r="R3" s="29" t="s">
        <v>61</v>
      </c>
      <c r="S3" s="29" t="s">
        <v>11</v>
      </c>
      <c r="T3" s="29" t="s">
        <v>57</v>
      </c>
      <c r="U3" s="29" t="s">
        <v>58</v>
      </c>
      <c r="V3" s="29" t="s">
        <v>64</v>
      </c>
      <c r="W3" s="29" t="s">
        <v>56</v>
      </c>
      <c r="X3" s="29" t="s">
        <v>59</v>
      </c>
      <c r="Y3" s="29" t="s">
        <v>54</v>
      </c>
      <c r="Z3" s="29" t="s">
        <v>85</v>
      </c>
      <c r="AA3" s="29" t="s">
        <v>63</v>
      </c>
      <c r="AB3" s="29" t="s">
        <v>84</v>
      </c>
      <c r="AC3" s="29" t="s">
        <v>83</v>
      </c>
      <c r="AD3" s="29" t="s">
        <v>60</v>
      </c>
      <c r="AE3" s="29" t="s">
        <v>86</v>
      </c>
      <c r="AF3" s="29" t="s">
        <v>6</v>
      </c>
    </row>
    <row r="4" spans="1:32" ht="18" customHeight="1">
      <c r="A4" s="7">
        <v>1</v>
      </c>
      <c r="B4" s="8" t="s">
        <v>33</v>
      </c>
      <c r="C4" s="9">
        <v>81588</v>
      </c>
      <c r="D4" s="9">
        <v>1143592.2600000005</v>
      </c>
      <c r="E4" s="9">
        <v>1537094.8099999998</v>
      </c>
      <c r="F4" s="9">
        <v>1227629.1053926894</v>
      </c>
      <c r="G4" s="9">
        <v>584559.4800000001</v>
      </c>
      <c r="H4" s="9">
        <v>639081.80999999994</v>
      </c>
      <c r="I4" s="9">
        <v>2423715.9700000002</v>
      </c>
      <c r="J4" s="9">
        <v>29950.25</v>
      </c>
      <c r="K4" s="9">
        <v>22342</v>
      </c>
      <c r="L4" s="9">
        <v>311530.01999999996</v>
      </c>
      <c r="M4" s="9">
        <v>5100</v>
      </c>
      <c r="N4" s="9">
        <v>67781.87999999999</v>
      </c>
      <c r="O4" s="9">
        <v>26678.59</v>
      </c>
      <c r="P4" s="9">
        <v>0</v>
      </c>
      <c r="Q4" s="9">
        <v>0</v>
      </c>
      <c r="R4" s="9">
        <v>26494.46</v>
      </c>
      <c r="S4" s="9">
        <v>18050</v>
      </c>
      <c r="T4" s="9">
        <v>877</v>
      </c>
      <c r="U4" s="9">
        <v>38517.520000000004</v>
      </c>
      <c r="V4" s="9">
        <v>355673.51</v>
      </c>
      <c r="W4" s="9">
        <v>0</v>
      </c>
      <c r="X4" s="9">
        <v>84000</v>
      </c>
      <c r="Y4" s="9">
        <v>0</v>
      </c>
      <c r="Z4" s="9">
        <v>126929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18">
        <v>8751185.6653926894</v>
      </c>
    </row>
    <row r="5" spans="1:32" ht="36">
      <c r="A5" s="10" t="s">
        <v>28</v>
      </c>
      <c r="B5" s="8" t="s">
        <v>13</v>
      </c>
      <c r="C5" s="9">
        <v>0</v>
      </c>
      <c r="D5" s="9">
        <v>3839.6</v>
      </c>
      <c r="E5" s="9">
        <v>437600</v>
      </c>
      <c r="F5" s="9">
        <v>25000.277894292671</v>
      </c>
      <c r="G5" s="9">
        <v>1600</v>
      </c>
      <c r="H5" s="9">
        <v>0</v>
      </c>
      <c r="I5" s="9">
        <v>12840.02</v>
      </c>
      <c r="J5" s="9">
        <v>0</v>
      </c>
      <c r="K5" s="9">
        <v>22342</v>
      </c>
      <c r="L5" s="9">
        <v>24000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18">
        <v>527221.8978942926</v>
      </c>
    </row>
    <row r="6" spans="1:32" ht="18" customHeight="1">
      <c r="A6" s="7">
        <v>2</v>
      </c>
      <c r="B6" s="8" t="s">
        <v>34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1917536.53</v>
      </c>
      <c r="I6" s="9">
        <v>4886961.25</v>
      </c>
      <c r="J6" s="9">
        <v>0</v>
      </c>
      <c r="K6" s="9">
        <v>0</v>
      </c>
      <c r="L6" s="9">
        <v>12439.4</v>
      </c>
      <c r="M6" s="9">
        <v>950047.31</v>
      </c>
      <c r="N6" s="9">
        <v>560</v>
      </c>
      <c r="O6" s="9">
        <v>5444759.0200000405</v>
      </c>
      <c r="P6" s="9">
        <v>5425964.2800000003</v>
      </c>
      <c r="Q6" s="9">
        <v>0</v>
      </c>
      <c r="R6" s="9">
        <v>46.8</v>
      </c>
      <c r="S6" s="9">
        <v>0</v>
      </c>
      <c r="T6" s="9">
        <v>1763963.0099999716</v>
      </c>
      <c r="U6" s="9">
        <v>1410348.7300000009</v>
      </c>
      <c r="V6" s="9">
        <v>0</v>
      </c>
      <c r="W6" s="9">
        <v>1020710.25</v>
      </c>
      <c r="X6" s="9">
        <v>748443</v>
      </c>
      <c r="Y6" s="9">
        <v>766536.19</v>
      </c>
      <c r="Z6" s="9">
        <v>469499</v>
      </c>
      <c r="AA6" s="9">
        <v>557312</v>
      </c>
      <c r="AB6" s="9">
        <v>343595</v>
      </c>
      <c r="AC6" s="9">
        <v>0</v>
      </c>
      <c r="AD6" s="9">
        <v>228015.10000000068</v>
      </c>
      <c r="AE6" s="9">
        <v>0</v>
      </c>
      <c r="AF6" s="18">
        <v>25946736.870000016</v>
      </c>
    </row>
    <row r="7" spans="1:32" ht="32.25" customHeight="1">
      <c r="A7" s="7">
        <v>3</v>
      </c>
      <c r="B7" s="8" t="s">
        <v>35</v>
      </c>
      <c r="C7" s="9">
        <v>18691586</v>
      </c>
      <c r="D7" s="9">
        <v>64735655.649999581</v>
      </c>
      <c r="E7" s="9">
        <v>46566373.81999997</v>
      </c>
      <c r="F7" s="9">
        <v>43454131.664987817</v>
      </c>
      <c r="G7" s="9">
        <v>43646672.560000002</v>
      </c>
      <c r="H7" s="9">
        <v>18808007.319999997</v>
      </c>
      <c r="I7" s="9">
        <v>24337371.699999999</v>
      </c>
      <c r="J7" s="9">
        <v>16628135.840000002</v>
      </c>
      <c r="K7" s="9">
        <v>13522496.359999999</v>
      </c>
      <c r="L7" s="9">
        <v>4754894.74</v>
      </c>
      <c r="M7" s="9">
        <v>549499.34</v>
      </c>
      <c r="N7" s="9">
        <v>1847582.5400000182</v>
      </c>
      <c r="O7" s="9">
        <v>0</v>
      </c>
      <c r="P7" s="9">
        <v>0</v>
      </c>
      <c r="Q7" s="9">
        <v>0</v>
      </c>
      <c r="R7" s="9">
        <v>2070017.0900000003</v>
      </c>
      <c r="S7" s="9">
        <v>926027.9</v>
      </c>
      <c r="T7" s="9">
        <v>0</v>
      </c>
      <c r="U7" s="9">
        <v>0</v>
      </c>
      <c r="V7" s="9">
        <v>243856.04</v>
      </c>
      <c r="W7" s="9">
        <v>0</v>
      </c>
      <c r="X7" s="9">
        <v>12272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18">
        <v>300794580.5649873</v>
      </c>
    </row>
    <row r="8" spans="1:32" ht="18" customHeight="1">
      <c r="A8" s="7">
        <v>4</v>
      </c>
      <c r="B8" s="8" t="s">
        <v>36</v>
      </c>
      <c r="C8" s="9">
        <v>0</v>
      </c>
      <c r="D8" s="9">
        <v>0</v>
      </c>
      <c r="E8" s="9">
        <v>1643368.29</v>
      </c>
      <c r="F8" s="9">
        <v>16411.249625715638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18">
        <v>1659779.5396257157</v>
      </c>
    </row>
    <row r="9" spans="1:32" ht="18" customHeight="1">
      <c r="A9" s="7">
        <v>5</v>
      </c>
      <c r="B9" s="8" t="s">
        <v>37</v>
      </c>
      <c r="C9" s="9">
        <v>0</v>
      </c>
      <c r="D9" s="9">
        <v>76133.709999999992</v>
      </c>
      <c r="E9" s="9">
        <v>310644.26</v>
      </c>
      <c r="F9" s="9">
        <v>0</v>
      </c>
      <c r="G9" s="9">
        <v>0</v>
      </c>
      <c r="H9" s="9">
        <v>0</v>
      </c>
      <c r="I9" s="9">
        <v>25793.48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18">
        <v>412571.44999999995</v>
      </c>
    </row>
    <row r="10" spans="1:32" ht="18" customHeight="1">
      <c r="A10" s="7">
        <v>6</v>
      </c>
      <c r="B10" s="8" t="s">
        <v>38</v>
      </c>
      <c r="C10" s="9">
        <v>3565</v>
      </c>
      <c r="D10" s="9">
        <v>128270.51000000001</v>
      </c>
      <c r="E10" s="9">
        <v>2883089.45</v>
      </c>
      <c r="F10" s="9">
        <v>53249.478627072887</v>
      </c>
      <c r="G10" s="9">
        <v>65201.94999999999</v>
      </c>
      <c r="H10" s="9">
        <v>14208.33</v>
      </c>
      <c r="I10" s="9">
        <v>1152.33</v>
      </c>
      <c r="J10" s="9">
        <v>0</v>
      </c>
      <c r="K10" s="9">
        <v>33191.08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124127.75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8">
        <v>3306055.8786270735</v>
      </c>
    </row>
    <row r="11" spans="1:32" ht="18" customHeight="1">
      <c r="A11" s="7">
        <v>7</v>
      </c>
      <c r="B11" s="8" t="s">
        <v>39</v>
      </c>
      <c r="C11" s="9">
        <v>2382</v>
      </c>
      <c r="D11" s="9">
        <v>158387.57000000004</v>
      </c>
      <c r="E11" s="9">
        <v>972611.56000000017</v>
      </c>
      <c r="F11" s="9">
        <v>1052432.4112706673</v>
      </c>
      <c r="G11" s="9">
        <v>126014.09000000003</v>
      </c>
      <c r="H11" s="9">
        <v>610228.34000000008</v>
      </c>
      <c r="I11" s="9">
        <v>70269.52</v>
      </c>
      <c r="J11" s="9">
        <v>0</v>
      </c>
      <c r="K11" s="9">
        <v>170445.94</v>
      </c>
      <c r="L11" s="9">
        <v>0</v>
      </c>
      <c r="M11" s="9">
        <v>1401.62</v>
      </c>
      <c r="N11" s="9">
        <v>1420</v>
      </c>
      <c r="O11" s="9">
        <v>0</v>
      </c>
      <c r="P11" s="9">
        <v>0</v>
      </c>
      <c r="Q11" s="9">
        <v>0</v>
      </c>
      <c r="R11" s="9">
        <v>0</v>
      </c>
      <c r="S11" s="9">
        <v>4934.9400000000005</v>
      </c>
      <c r="T11" s="9">
        <v>0</v>
      </c>
      <c r="U11" s="9">
        <v>0</v>
      </c>
      <c r="V11" s="9">
        <v>1568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8">
        <v>3172095.9912706674</v>
      </c>
    </row>
    <row r="12" spans="1:32" ht="18" customHeight="1">
      <c r="A12" s="7">
        <v>8</v>
      </c>
      <c r="B12" s="8" t="s">
        <v>40</v>
      </c>
      <c r="C12" s="9">
        <v>446834</v>
      </c>
      <c r="D12" s="9">
        <v>2758044.6600000006</v>
      </c>
      <c r="E12" s="9">
        <v>7537680.790000001</v>
      </c>
      <c r="F12" s="9">
        <v>8283567.3730417043</v>
      </c>
      <c r="G12" s="9">
        <v>10646887.370000001</v>
      </c>
      <c r="H12" s="9">
        <v>5084657.9875787124</v>
      </c>
      <c r="I12" s="9">
        <v>7387190.1900000004</v>
      </c>
      <c r="J12" s="9">
        <v>0</v>
      </c>
      <c r="K12" s="9">
        <v>11576355.17</v>
      </c>
      <c r="L12" s="9">
        <v>2839495.4699999997</v>
      </c>
      <c r="M12" s="9">
        <v>131670.26</v>
      </c>
      <c r="N12" s="9">
        <v>493753.43000000005</v>
      </c>
      <c r="O12" s="9">
        <v>41369.229999999996</v>
      </c>
      <c r="P12" s="9">
        <v>0</v>
      </c>
      <c r="Q12" s="9">
        <v>0</v>
      </c>
      <c r="R12" s="9">
        <v>34253.800000000003</v>
      </c>
      <c r="S12" s="9">
        <v>677288.74999999988</v>
      </c>
      <c r="T12" s="9">
        <v>0</v>
      </c>
      <c r="U12" s="9">
        <v>0</v>
      </c>
      <c r="V12" s="9">
        <v>473145.59999999998</v>
      </c>
      <c r="W12" s="9">
        <v>0</v>
      </c>
      <c r="X12" s="9">
        <v>2799</v>
      </c>
      <c r="Y12" s="9">
        <v>0</v>
      </c>
      <c r="Z12" s="9">
        <v>0</v>
      </c>
      <c r="AA12" s="9">
        <v>0</v>
      </c>
      <c r="AB12" s="9">
        <v>0</v>
      </c>
      <c r="AC12" s="9">
        <v>250402.3</v>
      </c>
      <c r="AD12" s="9">
        <v>0</v>
      </c>
      <c r="AE12" s="9">
        <v>0</v>
      </c>
      <c r="AF12" s="18">
        <v>58665395.380620405</v>
      </c>
    </row>
    <row r="13" spans="1:32" ht="18" customHeight="1">
      <c r="A13" s="7">
        <v>9</v>
      </c>
      <c r="B13" s="8" t="s">
        <v>41</v>
      </c>
      <c r="C13" s="9">
        <v>108379</v>
      </c>
      <c r="D13" s="9">
        <v>950614.11311999999</v>
      </c>
      <c r="E13" s="9">
        <v>969584.69</v>
      </c>
      <c r="F13" s="9">
        <v>294526.27249801863</v>
      </c>
      <c r="G13" s="9">
        <v>3085461.5700000003</v>
      </c>
      <c r="H13" s="9">
        <v>1262274.5924212872</v>
      </c>
      <c r="I13" s="9">
        <v>805569.48</v>
      </c>
      <c r="J13" s="9">
        <v>68510.89</v>
      </c>
      <c r="K13" s="9">
        <v>2234074.94</v>
      </c>
      <c r="L13" s="9">
        <v>92805.7</v>
      </c>
      <c r="M13" s="9">
        <v>0</v>
      </c>
      <c r="N13" s="9">
        <v>10070.959999999999</v>
      </c>
      <c r="O13" s="9">
        <v>0</v>
      </c>
      <c r="P13" s="9">
        <v>0</v>
      </c>
      <c r="Q13" s="9">
        <v>0</v>
      </c>
      <c r="R13" s="9">
        <v>17561.099999999999</v>
      </c>
      <c r="S13" s="9">
        <v>0</v>
      </c>
      <c r="T13" s="9">
        <v>0</v>
      </c>
      <c r="U13" s="9">
        <v>0</v>
      </c>
      <c r="V13" s="9">
        <v>665.9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1506.27</v>
      </c>
      <c r="AD13" s="9">
        <v>0</v>
      </c>
      <c r="AE13" s="9">
        <v>0</v>
      </c>
      <c r="AF13" s="18">
        <v>9901605.4780393075</v>
      </c>
    </row>
    <row r="14" spans="1:32" ht="32.25" customHeight="1">
      <c r="A14" s="7">
        <v>10</v>
      </c>
      <c r="B14" s="8" t="s">
        <v>42</v>
      </c>
      <c r="C14" s="9">
        <v>90026514</v>
      </c>
      <c r="D14" s="9">
        <v>28647554.130000018</v>
      </c>
      <c r="E14" s="9">
        <v>28043978.350000013</v>
      </c>
      <c r="F14" s="9">
        <v>24406973.766653921</v>
      </c>
      <c r="G14" s="9">
        <v>11519100.810000001</v>
      </c>
      <c r="H14" s="9">
        <v>38003309.910000004</v>
      </c>
      <c r="I14" s="9">
        <v>17612987.739999998</v>
      </c>
      <c r="J14" s="9">
        <v>40556963.369999997</v>
      </c>
      <c r="K14" s="9">
        <v>16793883.82</v>
      </c>
      <c r="L14" s="9">
        <v>34144559.43</v>
      </c>
      <c r="M14" s="9">
        <v>6908263.9541393192</v>
      </c>
      <c r="N14" s="9">
        <v>5731646.1199999973</v>
      </c>
      <c r="O14" s="9">
        <v>0</v>
      </c>
      <c r="P14" s="9">
        <v>0</v>
      </c>
      <c r="Q14" s="9">
        <v>0</v>
      </c>
      <c r="R14" s="9">
        <v>516485.8813234003</v>
      </c>
      <c r="S14" s="9">
        <v>666782.24999999953</v>
      </c>
      <c r="T14" s="9">
        <v>0</v>
      </c>
      <c r="U14" s="9">
        <v>0</v>
      </c>
      <c r="V14" s="9">
        <v>19135.47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466.73</v>
      </c>
      <c r="AE14" s="9">
        <v>0</v>
      </c>
      <c r="AF14" s="18">
        <v>343598605.7321167</v>
      </c>
    </row>
    <row r="15" spans="1:32" ht="18" customHeight="1">
      <c r="A15" s="10" t="s">
        <v>29</v>
      </c>
      <c r="B15" s="8" t="s">
        <v>1</v>
      </c>
      <c r="C15" s="9">
        <v>90026514</v>
      </c>
      <c r="D15" s="9">
        <v>28119505.310000021</v>
      </c>
      <c r="E15" s="9">
        <v>27338117.460000012</v>
      </c>
      <c r="F15" s="9">
        <v>24048031.07856733</v>
      </c>
      <c r="G15" s="9">
        <v>11383116.98</v>
      </c>
      <c r="H15" s="9">
        <v>37897408.990000002</v>
      </c>
      <c r="I15" s="9">
        <v>17311595.41</v>
      </c>
      <c r="J15" s="9">
        <v>40406895.719999999</v>
      </c>
      <c r="K15" s="9">
        <v>16404499</v>
      </c>
      <c r="L15" s="9">
        <v>34066557.049999997</v>
      </c>
      <c r="M15" s="9">
        <v>6908263.9541393192</v>
      </c>
      <c r="N15" s="9">
        <v>5723952.7899999972</v>
      </c>
      <c r="O15" s="9">
        <v>0</v>
      </c>
      <c r="P15" s="9">
        <v>0</v>
      </c>
      <c r="Q15" s="9">
        <v>0</v>
      </c>
      <c r="R15" s="9">
        <v>515978.36132340028</v>
      </c>
      <c r="S15" s="9">
        <v>666782.24999999953</v>
      </c>
      <c r="T15" s="9">
        <v>0</v>
      </c>
      <c r="U15" s="9">
        <v>0</v>
      </c>
      <c r="V15" s="9">
        <v>19135.47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466.73</v>
      </c>
      <c r="AE15" s="9">
        <v>0</v>
      </c>
      <c r="AF15" s="18">
        <v>340836820.55403018</v>
      </c>
    </row>
    <row r="16" spans="1:32" ht="18" customHeight="1">
      <c r="A16" s="10" t="s">
        <v>30</v>
      </c>
      <c r="B16" s="8" t="s">
        <v>2</v>
      </c>
      <c r="C16" s="9">
        <v>0</v>
      </c>
      <c r="D16" s="9">
        <v>469048.83</v>
      </c>
      <c r="E16" s="9">
        <v>705860.89000000013</v>
      </c>
      <c r="F16" s="9">
        <v>358942.68808659306</v>
      </c>
      <c r="G16" s="9">
        <v>970.87</v>
      </c>
      <c r="H16" s="9">
        <v>105900.92</v>
      </c>
      <c r="I16" s="9">
        <v>39732.9</v>
      </c>
      <c r="J16" s="9">
        <v>0</v>
      </c>
      <c r="K16" s="9">
        <v>67180.14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8">
        <v>1747637.2380865931</v>
      </c>
    </row>
    <row r="17" spans="1:33" ht="27.75" customHeight="1">
      <c r="A17" s="10" t="s">
        <v>31</v>
      </c>
      <c r="B17" s="8" t="s">
        <v>3</v>
      </c>
      <c r="C17" s="9">
        <v>0</v>
      </c>
      <c r="D17" s="9">
        <v>5999.27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149720.37000000002</v>
      </c>
      <c r="K17" s="9">
        <v>0</v>
      </c>
      <c r="L17" s="9">
        <v>78002.38</v>
      </c>
      <c r="M17" s="9">
        <v>0</v>
      </c>
      <c r="N17" s="9">
        <v>7693.33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8">
        <v>241415.35</v>
      </c>
    </row>
    <row r="18" spans="1:33" ht="18" customHeight="1">
      <c r="A18" s="10" t="s">
        <v>32</v>
      </c>
      <c r="B18" s="8" t="s">
        <v>4</v>
      </c>
      <c r="C18" s="9">
        <v>0</v>
      </c>
      <c r="D18" s="9">
        <v>53000.719999999994</v>
      </c>
      <c r="E18" s="9">
        <v>0</v>
      </c>
      <c r="F18" s="9">
        <v>0</v>
      </c>
      <c r="G18" s="9">
        <v>135012.96</v>
      </c>
      <c r="H18" s="9">
        <v>0</v>
      </c>
      <c r="I18" s="9">
        <v>261659.43</v>
      </c>
      <c r="J18" s="9">
        <v>347.28</v>
      </c>
      <c r="K18" s="9">
        <v>322204.68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507.52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8">
        <v>772732.59000000008</v>
      </c>
    </row>
    <row r="19" spans="1:33" ht="32.25" customHeight="1">
      <c r="A19" s="7">
        <v>11</v>
      </c>
      <c r="B19" s="8" t="s">
        <v>43</v>
      </c>
      <c r="C19" s="9">
        <v>0</v>
      </c>
      <c r="D19" s="9">
        <v>14735.39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8">
        <v>14735.39</v>
      </c>
    </row>
    <row r="20" spans="1:33" ht="32.25" customHeight="1">
      <c r="A20" s="7">
        <v>12</v>
      </c>
      <c r="B20" s="8" t="s">
        <v>44</v>
      </c>
      <c r="C20" s="9">
        <v>0</v>
      </c>
      <c r="D20" s="9">
        <v>324.43</v>
      </c>
      <c r="E20" s="9">
        <v>0</v>
      </c>
      <c r="F20" s="9">
        <v>0</v>
      </c>
      <c r="G20" s="9">
        <v>2581.6999999999998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8">
        <v>2906.1299999999997</v>
      </c>
    </row>
    <row r="21" spans="1:33" ht="18" customHeight="1">
      <c r="A21" s="7">
        <v>13</v>
      </c>
      <c r="B21" s="8" t="s">
        <v>45</v>
      </c>
      <c r="C21" s="9">
        <v>101559</v>
      </c>
      <c r="D21" s="9">
        <v>75971.600000000006</v>
      </c>
      <c r="E21" s="9">
        <v>2630936.46</v>
      </c>
      <c r="F21" s="9">
        <v>391375.60335499281</v>
      </c>
      <c r="G21" s="9">
        <v>346082.43</v>
      </c>
      <c r="H21" s="9">
        <v>975786.66999999993</v>
      </c>
      <c r="I21" s="9">
        <v>588197.32999999996</v>
      </c>
      <c r="J21" s="9">
        <v>10119.740000000002</v>
      </c>
      <c r="K21" s="9">
        <v>571716.56000000006</v>
      </c>
      <c r="L21" s="9">
        <v>357277.83</v>
      </c>
      <c r="M21" s="9">
        <v>951.49</v>
      </c>
      <c r="N21" s="9">
        <v>84155.66</v>
      </c>
      <c r="O21" s="9">
        <v>0</v>
      </c>
      <c r="P21" s="9">
        <v>0</v>
      </c>
      <c r="Q21" s="9">
        <v>0</v>
      </c>
      <c r="R21" s="9">
        <v>6102.66</v>
      </c>
      <c r="S21" s="9">
        <v>1429.72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354.2</v>
      </c>
      <c r="AD21" s="9">
        <v>0</v>
      </c>
      <c r="AE21" s="9">
        <v>0</v>
      </c>
      <c r="AF21" s="18">
        <v>6142016.9533549938</v>
      </c>
    </row>
    <row r="22" spans="1:33" ht="18" customHeight="1">
      <c r="A22" s="7">
        <v>14</v>
      </c>
      <c r="B22" s="8" t="s">
        <v>46</v>
      </c>
      <c r="C22" s="9">
        <v>0</v>
      </c>
      <c r="D22" s="9">
        <v>3664.87</v>
      </c>
      <c r="E22" s="9">
        <v>0</v>
      </c>
      <c r="F22" s="9">
        <v>55044.100000000006</v>
      </c>
      <c r="G22" s="9">
        <v>0</v>
      </c>
      <c r="H22" s="9">
        <v>-2016.52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4976619.1000000015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8">
        <v>5033311.5500000017</v>
      </c>
    </row>
    <row r="23" spans="1:33" ht="18" customHeight="1">
      <c r="A23" s="7">
        <v>15</v>
      </c>
      <c r="B23" s="8" t="s">
        <v>47</v>
      </c>
      <c r="C23" s="9">
        <v>0</v>
      </c>
      <c r="D23" s="9">
        <v>0</v>
      </c>
      <c r="E23" s="9">
        <v>0</v>
      </c>
      <c r="F23" s="9">
        <v>0</v>
      </c>
      <c r="G23" s="9">
        <v>59466.9</v>
      </c>
      <c r="H23" s="9">
        <v>1604.0100000000002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8">
        <v>61070.91</v>
      </c>
    </row>
    <row r="24" spans="1:33" ht="18" customHeight="1">
      <c r="A24" s="7">
        <v>16</v>
      </c>
      <c r="B24" s="8" t="s">
        <v>48</v>
      </c>
      <c r="C24" s="9">
        <v>0</v>
      </c>
      <c r="D24" s="9">
        <v>0</v>
      </c>
      <c r="E24" s="9">
        <v>43967.020000000004</v>
      </c>
      <c r="F24" s="9">
        <v>48712.446620216804</v>
      </c>
      <c r="G24" s="9">
        <v>427420.49</v>
      </c>
      <c r="H24" s="9">
        <v>10769.139999999998</v>
      </c>
      <c r="I24" s="9">
        <v>328743.95</v>
      </c>
      <c r="J24" s="9">
        <v>532035.12</v>
      </c>
      <c r="K24" s="9">
        <v>5513.24</v>
      </c>
      <c r="L24" s="9">
        <v>455130.17</v>
      </c>
      <c r="M24" s="9">
        <v>0</v>
      </c>
      <c r="N24" s="9">
        <v>16982.599999999999</v>
      </c>
      <c r="O24" s="9">
        <v>1700</v>
      </c>
      <c r="P24" s="9">
        <v>0</v>
      </c>
      <c r="Q24" s="9">
        <v>0</v>
      </c>
      <c r="R24" s="9">
        <v>0</v>
      </c>
      <c r="S24" s="9">
        <v>82033.600000000006</v>
      </c>
      <c r="T24" s="9">
        <v>0</v>
      </c>
      <c r="U24" s="9">
        <v>0</v>
      </c>
      <c r="V24" s="9">
        <v>14131.95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23438.57</v>
      </c>
      <c r="AD24" s="9">
        <v>0</v>
      </c>
      <c r="AE24" s="9">
        <v>0</v>
      </c>
      <c r="AF24" s="18">
        <v>1990578.2966202169</v>
      </c>
    </row>
    <row r="25" spans="1:33" ht="18" customHeight="1">
      <c r="A25" s="7">
        <v>17</v>
      </c>
      <c r="B25" s="11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8">
        <v>0</v>
      </c>
    </row>
    <row r="26" spans="1:33" ht="18" customHeight="1">
      <c r="A26" s="7">
        <v>18</v>
      </c>
      <c r="B26" s="12" t="s">
        <v>50</v>
      </c>
      <c r="C26" s="9">
        <v>219925</v>
      </c>
      <c r="D26" s="9">
        <v>1355276.1499999978</v>
      </c>
      <c r="E26" s="9">
        <v>567693.04</v>
      </c>
      <c r="F26" s="9">
        <v>485877.31792718498</v>
      </c>
      <c r="G26" s="9">
        <v>966236.4</v>
      </c>
      <c r="H26" s="9">
        <v>482384.45</v>
      </c>
      <c r="I26" s="9">
        <v>858330.78</v>
      </c>
      <c r="J26" s="9">
        <v>34337.200000000004</v>
      </c>
      <c r="K26" s="9">
        <v>235.58</v>
      </c>
      <c r="L26" s="9">
        <v>23990.82</v>
      </c>
      <c r="M26" s="9">
        <v>1097.6500000000001</v>
      </c>
      <c r="N26" s="9">
        <v>30820.879999999994</v>
      </c>
      <c r="O26" s="9">
        <v>47590.7</v>
      </c>
      <c r="P26" s="9">
        <v>0</v>
      </c>
      <c r="Q26" s="9">
        <v>0</v>
      </c>
      <c r="R26" s="9">
        <v>2246.2283143</v>
      </c>
      <c r="S26" s="9">
        <v>220553.32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8">
        <v>5296595.5162414834</v>
      </c>
    </row>
    <row r="27" spans="1:33" s="14" customFormat="1" ht="18" customHeight="1">
      <c r="A27" s="55" t="s">
        <v>5</v>
      </c>
      <c r="B27" s="55"/>
      <c r="C27" s="2">
        <v>109682332</v>
      </c>
      <c r="D27" s="2">
        <v>100048225.04311961</v>
      </c>
      <c r="E27" s="2">
        <v>93707022.539999977</v>
      </c>
      <c r="F27" s="2">
        <v>79769930.789999992</v>
      </c>
      <c r="G27" s="2">
        <v>71475685.750000015</v>
      </c>
      <c r="H27" s="2">
        <v>67807832.570000008</v>
      </c>
      <c r="I27" s="2">
        <v>59326283.720000014</v>
      </c>
      <c r="J27" s="2">
        <v>57860052.410000004</v>
      </c>
      <c r="K27" s="2">
        <v>44930254.690000005</v>
      </c>
      <c r="L27" s="2">
        <v>42992123.579999991</v>
      </c>
      <c r="M27" s="2">
        <v>8548031.6241393201</v>
      </c>
      <c r="N27" s="2">
        <v>8284774.0700000171</v>
      </c>
      <c r="O27" s="2">
        <v>5562097.540000041</v>
      </c>
      <c r="P27" s="2">
        <v>5425964.2800000003</v>
      </c>
      <c r="Q27" s="2">
        <v>4976619.1000000015</v>
      </c>
      <c r="R27" s="2">
        <v>2797335.7696377011</v>
      </c>
      <c r="S27" s="2">
        <v>2597100.4799999995</v>
      </c>
      <c r="T27" s="2">
        <v>1764840.0099999716</v>
      </c>
      <c r="U27" s="2">
        <v>1448866.2500000009</v>
      </c>
      <c r="V27" s="2">
        <v>1108176.4699999997</v>
      </c>
      <c r="W27" s="2">
        <v>1020710.25</v>
      </c>
      <c r="X27" s="2">
        <v>847514</v>
      </c>
      <c r="Y27" s="2">
        <v>766536.19</v>
      </c>
      <c r="Z27" s="2">
        <v>596428</v>
      </c>
      <c r="AA27" s="2">
        <v>557312</v>
      </c>
      <c r="AB27" s="2">
        <v>343595</v>
      </c>
      <c r="AC27" s="2">
        <v>275701.33999999997</v>
      </c>
      <c r="AD27" s="2">
        <v>228481.83000000069</v>
      </c>
      <c r="AE27" s="2">
        <v>0</v>
      </c>
      <c r="AF27" s="2">
        <v>774749827.29689705</v>
      </c>
      <c r="AG27" s="13"/>
    </row>
    <row r="28" spans="1:33" ht="18" customHeight="1">
      <c r="A28" s="54" t="s">
        <v>90</v>
      </c>
      <c r="B28" s="54"/>
      <c r="C28" s="47">
        <v>0.14157128938341526</v>
      </c>
      <c r="D28" s="47">
        <v>0.12913616953254184</v>
      </c>
      <c r="E28" s="47">
        <v>0.12095133065978714</v>
      </c>
      <c r="F28" s="47">
        <v>0.10296217950550227</v>
      </c>
      <c r="G28" s="47">
        <v>9.2256472001263634E-2</v>
      </c>
      <c r="H28" s="52">
        <v>8.752222999078503E-2</v>
      </c>
      <c r="I28" s="47">
        <v>7.6574762109969718E-2</v>
      </c>
      <c r="J28" s="47">
        <v>7.4682239829434727E-2</v>
      </c>
      <c r="K28" s="47">
        <v>5.7993242601630142E-2</v>
      </c>
      <c r="L28" s="50">
        <v>5.5491620733882002E-2</v>
      </c>
      <c r="M28" s="51">
        <v>1.1033279805899941E-2</v>
      </c>
      <c r="N28" s="51">
        <v>1.0693482951658864E-2</v>
      </c>
      <c r="O28" s="51">
        <v>7.179217528071229E-3</v>
      </c>
      <c r="P28" s="51">
        <v>7.0035049880955704E-3</v>
      </c>
      <c r="Q28" s="52">
        <v>6.4235175338643582E-3</v>
      </c>
      <c r="R28" s="51">
        <v>3.6106310335009798E-3</v>
      </c>
      <c r="S28" s="51">
        <v>3.3521794887793467E-3</v>
      </c>
      <c r="T28" s="51">
        <v>2.2779482457679278E-3</v>
      </c>
      <c r="U28" s="51">
        <v>1.8701085162614321E-3</v>
      </c>
      <c r="V28" s="51">
        <v>1.4303668499887616E-3</v>
      </c>
      <c r="W28" s="51">
        <v>1.3174707680300608E-3</v>
      </c>
      <c r="X28" s="51">
        <v>1.0939195726664143E-3</v>
      </c>
      <c r="Y28" s="51">
        <v>9.8939833607249129E-4</v>
      </c>
      <c r="Z28" s="51">
        <v>7.6983302091326422E-4</v>
      </c>
      <c r="AA28" s="51">
        <v>7.1934446496679078E-4</v>
      </c>
      <c r="AB28" s="51">
        <v>4.4349154771521965E-4</v>
      </c>
      <c r="AC28" s="51">
        <v>3.5585853689302805E-4</v>
      </c>
      <c r="AD28" s="51">
        <v>2.9491046264208155E-4</v>
      </c>
      <c r="AE28" s="51">
        <v>0</v>
      </c>
      <c r="AF28" s="52">
        <v>0.99999999999999956</v>
      </c>
    </row>
    <row r="29" spans="1:33" ht="18" customHeight="1">
      <c r="A29" s="48" t="s">
        <v>88</v>
      </c>
    </row>
    <row r="30" spans="1:33" ht="18" customHeight="1">
      <c r="A30" s="48" t="s">
        <v>89</v>
      </c>
    </row>
    <row r="35" spans="7:10">
      <c r="G35" s="27"/>
      <c r="H35" s="27"/>
      <c r="I35" s="27"/>
      <c r="J35" s="27"/>
    </row>
    <row r="36" spans="7:10">
      <c r="G36" s="27"/>
      <c r="H36" s="27"/>
      <c r="I36" s="27"/>
      <c r="J36" s="27"/>
    </row>
    <row r="37" spans="7:10">
      <c r="G37" s="27"/>
      <c r="H37" s="27"/>
      <c r="I37" s="27"/>
      <c r="J37" s="27"/>
    </row>
    <row r="38" spans="7:10">
      <c r="G38" s="27"/>
      <c r="H38" s="27"/>
      <c r="I38" s="27"/>
      <c r="J38" s="27"/>
    </row>
    <row r="39" spans="7:10">
      <c r="G39" s="27"/>
      <c r="H39" s="27"/>
      <c r="I39" s="27"/>
      <c r="J39" s="27"/>
    </row>
    <row r="40" spans="7:10">
      <c r="H40" s="27"/>
      <c r="I40" s="27"/>
      <c r="J40" s="27"/>
    </row>
    <row r="41" spans="7:10">
      <c r="H41" s="27"/>
      <c r="I41" s="27"/>
      <c r="J41" s="27"/>
    </row>
    <row r="42" spans="7:10">
      <c r="H42" s="27"/>
      <c r="I42" s="27"/>
      <c r="J42" s="27"/>
    </row>
    <row r="43" spans="7:10">
      <c r="J43" s="27"/>
    </row>
    <row r="54" spans="7:10">
      <c r="G54" s="27"/>
      <c r="I54" s="46"/>
      <c r="J54" s="27"/>
    </row>
    <row r="55" spans="7:10">
      <c r="G55" s="27"/>
      <c r="H55" s="27"/>
      <c r="I55" s="27"/>
      <c r="J55" s="27"/>
    </row>
    <row r="56" spans="7:10">
      <c r="G56" s="27"/>
      <c r="H56" s="27"/>
      <c r="I56" s="27"/>
      <c r="J56" s="27"/>
    </row>
    <row r="57" spans="7:10">
      <c r="G57" s="27"/>
      <c r="H57" s="27"/>
      <c r="I57" s="27"/>
      <c r="J57" s="27"/>
    </row>
    <row r="58" spans="7:10">
      <c r="I58" s="15"/>
      <c r="J58" s="15"/>
    </row>
    <row r="100" spans="1:2">
      <c r="A100" s="17">
        <f>(AF4+AF6)/$AF$27</f>
        <v>4.4785970016222899E-2</v>
      </c>
      <c r="B100" s="16" t="s">
        <v>65</v>
      </c>
    </row>
    <row r="101" spans="1:2">
      <c r="A101" s="17">
        <f>(AF14+AF7)/$AF$27</f>
        <v>0.83174356881806932</v>
      </c>
      <c r="B101" s="16" t="s">
        <v>67</v>
      </c>
    </row>
    <row r="102" spans="1:2">
      <c r="A102" s="17">
        <f>AF8/$AF$27</f>
        <v>2.1423425745271713E-3</v>
      </c>
      <c r="B102" s="16" t="s">
        <v>69</v>
      </c>
    </row>
    <row r="103" spans="1:2">
      <c r="A103" s="17">
        <f>(AF9+AF19)/$AF$27</f>
        <v>5.5154170410192153E-4</v>
      </c>
      <c r="B103" s="16" t="s">
        <v>70</v>
      </c>
    </row>
    <row r="104" spans="1:2">
      <c r="A104" s="17">
        <f>(AF10+AF20)/$AF$27</f>
        <v>4.2710070942152322E-3</v>
      </c>
      <c r="B104" s="16" t="s">
        <v>71</v>
      </c>
    </row>
    <row r="105" spans="1:2">
      <c r="A105" s="17">
        <f>AF11/$AF$27</f>
        <v>4.094348755569412E-3</v>
      </c>
      <c r="B105" s="16" t="s">
        <v>72</v>
      </c>
    </row>
    <row r="106" spans="1:2">
      <c r="A106" s="17">
        <f>(AF12+AF13)/$AF$27</f>
        <v>8.850211828751231E-2</v>
      </c>
      <c r="B106" s="16" t="s">
        <v>66</v>
      </c>
    </row>
    <row r="107" spans="1:2">
      <c r="A107" s="17">
        <f>AF21/$AF$27</f>
        <v>7.9277422684745826E-3</v>
      </c>
      <c r="B107" s="16" t="s">
        <v>73</v>
      </c>
    </row>
    <row r="108" spans="1:2">
      <c r="A108" s="17">
        <f>SUM(AF22:AF25)/$AF$27</f>
        <v>9.1448368324774654E-3</v>
      </c>
      <c r="B108" s="16" t="s">
        <v>68</v>
      </c>
    </row>
    <row r="109" spans="1:2">
      <c r="A109" s="17">
        <f>AF26/$AF$27</f>
        <v>6.8365236488290813E-3</v>
      </c>
      <c r="B109" s="16" t="s">
        <v>74</v>
      </c>
    </row>
  </sheetData>
  <sortState columnSort="1" ref="C3:AE28">
    <sortCondition descending="1" ref="C27:AE27"/>
  </sortState>
  <mergeCells count="3">
    <mergeCell ref="A28:B28"/>
    <mergeCell ref="A1:AF1"/>
    <mergeCell ref="A27:B27"/>
  </mergeCells>
  <phoneticPr fontId="2" type="noConversion"/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5" orientation="landscape" r:id="rId1"/>
  <headerFooter alignWithMargins="0"/>
  <colBreaks count="1" manualBreakCount="1">
    <brk id="17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11" sqref="A11"/>
    </sheetView>
  </sheetViews>
  <sheetFormatPr defaultRowHeight="12.75"/>
  <cols>
    <col min="1" max="1" width="4.5703125" style="33" customWidth="1"/>
    <col min="2" max="2" width="61.28515625" style="33" customWidth="1"/>
    <col min="3" max="3" width="13.42578125" style="33" customWidth="1"/>
    <col min="4" max="4" width="10.85546875" style="33" customWidth="1"/>
    <col min="5" max="5" width="13" style="33" customWidth="1"/>
    <col min="6" max="6" width="12.85546875" style="33" customWidth="1"/>
    <col min="7" max="8" width="12.28515625" style="33" customWidth="1"/>
    <col min="9" max="9" width="13" style="33" customWidth="1"/>
    <col min="10" max="10" width="12" style="33" customWidth="1"/>
    <col min="11" max="11" width="11.140625" style="33" customWidth="1"/>
    <col min="12" max="12" width="13.5703125" style="33" customWidth="1"/>
    <col min="13" max="13" width="12.5703125" style="33" customWidth="1"/>
    <col min="14" max="14" width="14" style="33" customWidth="1"/>
    <col min="15" max="15" width="12.85546875" style="33" customWidth="1"/>
    <col min="16" max="16" width="13.28515625" style="33" customWidth="1"/>
    <col min="17" max="18" width="12.28515625" style="33" customWidth="1"/>
    <col min="19" max="19" width="11.7109375" style="33" customWidth="1"/>
    <col min="20" max="20" width="14" style="33" customWidth="1"/>
    <col min="21" max="21" width="11.5703125" style="33" customWidth="1"/>
    <col min="22" max="22" width="11.42578125" style="33" customWidth="1"/>
    <col min="23" max="23" width="12" style="33" customWidth="1"/>
    <col min="24" max="24" width="13.42578125" style="33" customWidth="1"/>
    <col min="25" max="25" width="13.140625" style="33" customWidth="1"/>
    <col min="26" max="26" width="11.5703125" style="33" customWidth="1"/>
    <col min="27" max="27" width="13.28515625" style="33" customWidth="1"/>
    <col min="28" max="28" width="17" style="33" customWidth="1"/>
    <col min="29" max="29" width="12" style="33" customWidth="1"/>
    <col min="30" max="30" width="12.140625" style="33" customWidth="1"/>
    <col min="31" max="31" width="16.28515625" style="33" customWidth="1"/>
    <col min="32" max="32" width="12.28515625" style="33" customWidth="1"/>
    <col min="33" max="33" width="10.28515625" style="33" bestFit="1" customWidth="1"/>
    <col min="34" max="16384" width="9.140625" style="33"/>
  </cols>
  <sheetData>
    <row r="1" spans="1:34" ht="21.75" customHeight="1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/>
      <c r="AF1" s="32" t="s">
        <v>75</v>
      </c>
    </row>
    <row r="2" spans="1:34" ht="69.75" customHeight="1">
      <c r="A2" s="28" t="s">
        <v>27</v>
      </c>
      <c r="B2" s="28" t="s">
        <v>76</v>
      </c>
      <c r="C2" s="34" t="s">
        <v>79</v>
      </c>
      <c r="D2" s="34" t="s">
        <v>77</v>
      </c>
      <c r="E2" s="34" t="s">
        <v>7</v>
      </c>
      <c r="F2" s="34" t="s">
        <v>8</v>
      </c>
      <c r="G2" s="34" t="s">
        <v>78</v>
      </c>
      <c r="H2" s="34" t="s">
        <v>9</v>
      </c>
      <c r="I2" s="34" t="s">
        <v>52</v>
      </c>
      <c r="J2" s="34" t="s">
        <v>80</v>
      </c>
      <c r="K2" s="34" t="s">
        <v>64</v>
      </c>
      <c r="L2" s="34" t="s">
        <v>51</v>
      </c>
      <c r="M2" s="34" t="s">
        <v>81</v>
      </c>
      <c r="N2" s="34" t="s">
        <v>55</v>
      </c>
      <c r="O2" s="34" t="s">
        <v>10</v>
      </c>
      <c r="P2" s="34" t="s">
        <v>11</v>
      </c>
      <c r="Q2" s="34" t="s">
        <v>53</v>
      </c>
      <c r="R2" s="34" t="s">
        <v>61</v>
      </c>
      <c r="S2" s="34" t="s">
        <v>60</v>
      </c>
      <c r="T2" s="34" t="s">
        <v>83</v>
      </c>
      <c r="U2" s="34" t="s">
        <v>56</v>
      </c>
      <c r="V2" s="34" t="s">
        <v>59</v>
      </c>
      <c r="W2" s="34" t="s">
        <v>62</v>
      </c>
      <c r="X2" s="34" t="s">
        <v>57</v>
      </c>
      <c r="Y2" s="34" t="s">
        <v>54</v>
      </c>
      <c r="Z2" s="34" t="s">
        <v>58</v>
      </c>
      <c r="AA2" s="34" t="s">
        <v>85</v>
      </c>
      <c r="AB2" s="34" t="s">
        <v>86</v>
      </c>
      <c r="AC2" s="34" t="s">
        <v>84</v>
      </c>
      <c r="AD2" s="34" t="s">
        <v>63</v>
      </c>
      <c r="AE2" s="34" t="s">
        <v>82</v>
      </c>
      <c r="AF2" s="34" t="s">
        <v>6</v>
      </c>
      <c r="AH2" s="35"/>
    </row>
    <row r="3" spans="1:34" ht="21.75" customHeight="1">
      <c r="A3" s="36" t="s">
        <v>15</v>
      </c>
      <c r="B3" s="37" t="s">
        <v>87</v>
      </c>
      <c r="C3" s="40">
        <v>1844</v>
      </c>
      <c r="D3" s="40">
        <v>1365</v>
      </c>
      <c r="E3" s="40">
        <v>1013</v>
      </c>
      <c r="F3" s="40">
        <v>190</v>
      </c>
      <c r="G3" s="40">
        <v>348</v>
      </c>
      <c r="H3" s="40">
        <v>31</v>
      </c>
      <c r="I3" s="40">
        <v>865</v>
      </c>
      <c r="J3" s="40">
        <v>28</v>
      </c>
      <c r="K3" s="40">
        <v>41</v>
      </c>
      <c r="L3" s="40">
        <v>891</v>
      </c>
      <c r="M3" s="40">
        <v>449</v>
      </c>
      <c r="N3" s="40">
        <v>122</v>
      </c>
      <c r="O3" s="40">
        <v>6</v>
      </c>
      <c r="P3" s="40">
        <v>185.69617000000008</v>
      </c>
      <c r="Q3" s="40">
        <v>106</v>
      </c>
      <c r="R3" s="40">
        <v>470</v>
      </c>
      <c r="S3" s="40">
        <v>39</v>
      </c>
      <c r="T3" s="40">
        <v>155.32347000000004</v>
      </c>
      <c r="U3" s="40">
        <v>36</v>
      </c>
      <c r="V3" s="40">
        <v>0</v>
      </c>
      <c r="W3" s="40">
        <v>93</v>
      </c>
      <c r="X3" s="40">
        <v>0</v>
      </c>
      <c r="Y3" s="40">
        <v>70</v>
      </c>
      <c r="Z3" s="40">
        <v>31</v>
      </c>
      <c r="AA3" s="40">
        <v>0</v>
      </c>
      <c r="AB3" s="40">
        <v>156</v>
      </c>
      <c r="AC3" s="40">
        <v>69</v>
      </c>
      <c r="AD3" s="40">
        <v>43</v>
      </c>
      <c r="AE3" s="40">
        <v>4</v>
      </c>
      <c r="AF3" s="38">
        <v>8651.0196400000004</v>
      </c>
      <c r="AG3" s="39"/>
    </row>
    <row r="4" spans="1:34" ht="21.75" customHeight="1">
      <c r="A4" s="36" t="s">
        <v>16</v>
      </c>
      <c r="B4" s="37" t="s">
        <v>14</v>
      </c>
      <c r="C4" s="40">
        <v>249050</v>
      </c>
      <c r="D4" s="40">
        <v>198660</v>
      </c>
      <c r="E4" s="40">
        <v>186353</v>
      </c>
      <c r="F4" s="40">
        <v>155661</v>
      </c>
      <c r="G4" s="40">
        <v>142300</v>
      </c>
      <c r="H4" s="40">
        <v>76639</v>
      </c>
      <c r="I4" s="40">
        <v>76479.489999999991</v>
      </c>
      <c r="J4" s="40">
        <v>76399</v>
      </c>
      <c r="K4" s="40">
        <v>45798</v>
      </c>
      <c r="L4" s="40">
        <v>41683</v>
      </c>
      <c r="M4" s="40">
        <v>34013</v>
      </c>
      <c r="N4" s="40">
        <v>28312</v>
      </c>
      <c r="O4" s="40">
        <v>28070</v>
      </c>
      <c r="P4" s="40">
        <v>15852.93763</v>
      </c>
      <c r="Q4" s="40">
        <v>12073</v>
      </c>
      <c r="R4" s="40">
        <v>8963</v>
      </c>
      <c r="S4" s="40">
        <v>7967</v>
      </c>
      <c r="T4" s="40">
        <v>6864.6307700000007</v>
      </c>
      <c r="U4" s="40">
        <v>6807</v>
      </c>
      <c r="V4" s="40">
        <v>6611</v>
      </c>
      <c r="W4" s="40">
        <v>6431</v>
      </c>
      <c r="X4" s="40">
        <v>5157.3440000000001</v>
      </c>
      <c r="Y4" s="40">
        <v>5010</v>
      </c>
      <c r="Z4" s="40">
        <v>4969</v>
      </c>
      <c r="AA4" s="40">
        <v>4262</v>
      </c>
      <c r="AB4" s="40">
        <v>4245</v>
      </c>
      <c r="AC4" s="40">
        <v>3783</v>
      </c>
      <c r="AD4" s="40">
        <v>3755</v>
      </c>
      <c r="AE4" s="40">
        <v>1263</v>
      </c>
      <c r="AF4" s="38">
        <v>1443431.4024</v>
      </c>
      <c r="AG4" s="39"/>
    </row>
    <row r="5" spans="1:34" ht="21.75" customHeight="1">
      <c r="A5" s="36" t="s">
        <v>17</v>
      </c>
      <c r="B5" s="37" t="s">
        <v>19</v>
      </c>
      <c r="C5" s="40">
        <v>36967</v>
      </c>
      <c r="D5" s="40">
        <v>62249</v>
      </c>
      <c r="E5" s="40">
        <v>55158</v>
      </c>
      <c r="F5" s="40">
        <v>44786</v>
      </c>
      <c r="G5" s="40">
        <v>61979</v>
      </c>
      <c r="H5" s="40">
        <v>106412</v>
      </c>
      <c r="I5" s="40">
        <v>13477.99</v>
      </c>
      <c r="J5" s="40">
        <v>47195</v>
      </c>
      <c r="K5" s="40">
        <v>26216</v>
      </c>
      <c r="L5" s="40">
        <v>45887</v>
      </c>
      <c r="M5" s="40">
        <v>46525</v>
      </c>
      <c r="N5" s="40">
        <v>18235</v>
      </c>
      <c r="O5" s="40">
        <v>3681</v>
      </c>
      <c r="P5" s="40">
        <v>2133.24584</v>
      </c>
      <c r="Q5" s="40">
        <v>3643</v>
      </c>
      <c r="R5" s="40">
        <v>9119</v>
      </c>
      <c r="S5" s="40">
        <v>381</v>
      </c>
      <c r="T5" s="40">
        <v>1192.5651899999998</v>
      </c>
      <c r="U5" s="40">
        <v>276</v>
      </c>
      <c r="V5" s="40">
        <v>2094</v>
      </c>
      <c r="W5" s="40">
        <v>2807</v>
      </c>
      <c r="X5" s="40">
        <v>903.06799999999998</v>
      </c>
      <c r="Y5" s="40">
        <v>251</v>
      </c>
      <c r="Z5" s="40">
        <v>1840</v>
      </c>
      <c r="AA5" s="40">
        <v>1234</v>
      </c>
      <c r="AB5" s="40">
        <v>0</v>
      </c>
      <c r="AC5" s="40">
        <v>1774</v>
      </c>
      <c r="AD5" s="40">
        <v>2958</v>
      </c>
      <c r="AE5" s="40">
        <v>18141</v>
      </c>
      <c r="AF5" s="38">
        <v>617514.86902999994</v>
      </c>
      <c r="AG5" s="39"/>
    </row>
    <row r="6" spans="1:34" ht="21.75" customHeight="1">
      <c r="A6" s="36" t="s">
        <v>18</v>
      </c>
      <c r="B6" s="37" t="s">
        <v>20</v>
      </c>
      <c r="C6" s="40">
        <v>17298</v>
      </c>
      <c r="D6" s="40">
        <v>13919</v>
      </c>
      <c r="E6" s="40">
        <v>27424</v>
      </c>
      <c r="F6" s="40">
        <v>21993</v>
      </c>
      <c r="G6" s="40">
        <v>21751</v>
      </c>
      <c r="H6" s="40">
        <v>4766</v>
      </c>
      <c r="I6" s="40">
        <v>4731.5300000000007</v>
      </c>
      <c r="J6" s="40">
        <v>1351</v>
      </c>
      <c r="K6" s="40">
        <v>15976</v>
      </c>
      <c r="L6" s="40">
        <v>9105</v>
      </c>
      <c r="M6" s="40">
        <v>8091</v>
      </c>
      <c r="N6" s="40">
        <v>17547</v>
      </c>
      <c r="O6" s="40">
        <v>4006</v>
      </c>
      <c r="P6" s="40">
        <v>1946.6166000000001</v>
      </c>
      <c r="Q6" s="40">
        <v>626</v>
      </c>
      <c r="R6" s="40">
        <v>1284</v>
      </c>
      <c r="S6" s="40">
        <v>393</v>
      </c>
      <c r="T6" s="40">
        <v>1552.1810700000001</v>
      </c>
      <c r="U6" s="40">
        <v>191</v>
      </c>
      <c r="V6" s="40">
        <v>4801</v>
      </c>
      <c r="W6" s="40">
        <v>293</v>
      </c>
      <c r="X6" s="40">
        <v>432.91500000000002</v>
      </c>
      <c r="Y6" s="40">
        <v>328</v>
      </c>
      <c r="Z6" s="40">
        <v>860</v>
      </c>
      <c r="AA6" s="40">
        <v>168</v>
      </c>
      <c r="AB6" s="40">
        <v>31</v>
      </c>
      <c r="AC6" s="40">
        <v>1255</v>
      </c>
      <c r="AD6" s="40">
        <v>555</v>
      </c>
      <c r="AE6" s="40">
        <v>1157</v>
      </c>
      <c r="AF6" s="38">
        <v>183832.24267000001</v>
      </c>
      <c r="AG6" s="39"/>
    </row>
    <row r="7" spans="1:34" ht="21.75" customHeight="1">
      <c r="A7" s="36" t="s">
        <v>22</v>
      </c>
      <c r="B7" s="37" t="s">
        <v>21</v>
      </c>
      <c r="C7" s="40">
        <v>1543</v>
      </c>
      <c r="D7" s="40">
        <v>0</v>
      </c>
      <c r="E7" s="40">
        <v>78</v>
      </c>
      <c r="F7" s="40">
        <v>112</v>
      </c>
      <c r="G7" s="40">
        <v>19402.521085832079</v>
      </c>
      <c r="H7" s="40">
        <v>22364</v>
      </c>
      <c r="I7" s="40">
        <v>195</v>
      </c>
      <c r="J7" s="40">
        <v>0</v>
      </c>
      <c r="K7" s="40">
        <v>149</v>
      </c>
      <c r="L7" s="40">
        <v>175</v>
      </c>
      <c r="M7" s="40">
        <v>0</v>
      </c>
      <c r="N7" s="40">
        <v>18</v>
      </c>
      <c r="O7" s="40">
        <v>11</v>
      </c>
      <c r="P7" s="40">
        <v>202.13741999999999</v>
      </c>
      <c r="Q7" s="40">
        <v>73</v>
      </c>
      <c r="R7" s="40">
        <v>161</v>
      </c>
      <c r="S7" s="40">
        <v>13</v>
      </c>
      <c r="T7" s="40">
        <v>805.93618000000004</v>
      </c>
      <c r="U7" s="40">
        <v>0</v>
      </c>
      <c r="V7" s="40">
        <v>0</v>
      </c>
      <c r="W7" s="40">
        <v>0</v>
      </c>
      <c r="X7" s="40">
        <v>1.1020000000000001</v>
      </c>
      <c r="Y7" s="40">
        <v>5</v>
      </c>
      <c r="Z7" s="40">
        <v>0</v>
      </c>
      <c r="AA7" s="40">
        <v>0</v>
      </c>
      <c r="AB7" s="40">
        <v>5</v>
      </c>
      <c r="AC7" s="40">
        <v>0</v>
      </c>
      <c r="AD7" s="40">
        <v>0</v>
      </c>
      <c r="AE7" s="40">
        <v>0</v>
      </c>
      <c r="AF7" s="38">
        <v>45313.696685832074</v>
      </c>
      <c r="AG7" s="39"/>
    </row>
    <row r="8" spans="1:34" ht="21.75" customHeight="1">
      <c r="A8" s="36" t="s">
        <v>23</v>
      </c>
      <c r="B8" s="37" t="s">
        <v>25</v>
      </c>
      <c r="C8" s="40">
        <v>0</v>
      </c>
      <c r="D8" s="40">
        <v>0</v>
      </c>
      <c r="E8" s="40">
        <v>672</v>
      </c>
      <c r="F8" s="40">
        <v>0</v>
      </c>
      <c r="G8" s="40">
        <v>21233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38">
        <v>21905</v>
      </c>
      <c r="AG8" s="39"/>
    </row>
    <row r="9" spans="1:34" ht="21.75" customHeight="1">
      <c r="A9" s="41" t="s">
        <v>24</v>
      </c>
      <c r="B9" s="37" t="s">
        <v>26</v>
      </c>
      <c r="C9" s="40">
        <v>16394</v>
      </c>
      <c r="D9" s="40">
        <v>15221</v>
      </c>
      <c r="E9" s="40">
        <v>32741</v>
      </c>
      <c r="F9" s="40">
        <v>20525</v>
      </c>
      <c r="G9" s="40">
        <v>27085</v>
      </c>
      <c r="H9" s="40">
        <v>9489</v>
      </c>
      <c r="I9" s="40">
        <v>28045.45</v>
      </c>
      <c r="J9" s="40">
        <v>20103</v>
      </c>
      <c r="K9" s="40">
        <v>34122</v>
      </c>
      <c r="L9" s="40">
        <v>35057</v>
      </c>
      <c r="M9" s="40">
        <v>16289</v>
      </c>
      <c r="N9" s="40">
        <v>1650</v>
      </c>
      <c r="O9" s="40">
        <v>11216</v>
      </c>
      <c r="P9" s="40">
        <v>2232.0679499999997</v>
      </c>
      <c r="Q9" s="40">
        <v>103</v>
      </c>
      <c r="R9" s="40">
        <v>1448</v>
      </c>
      <c r="S9" s="40">
        <v>148</v>
      </c>
      <c r="T9" s="40">
        <v>611.33732999999984</v>
      </c>
      <c r="U9" s="40">
        <v>10</v>
      </c>
      <c r="V9" s="40">
        <v>788</v>
      </c>
      <c r="W9" s="40">
        <v>671</v>
      </c>
      <c r="X9" s="40">
        <v>43.625</v>
      </c>
      <c r="Y9" s="40">
        <v>151</v>
      </c>
      <c r="Z9" s="40">
        <v>124</v>
      </c>
      <c r="AA9" s="40">
        <v>16</v>
      </c>
      <c r="AB9" s="40">
        <v>114</v>
      </c>
      <c r="AC9" s="40">
        <v>80</v>
      </c>
      <c r="AD9" s="40">
        <v>256</v>
      </c>
      <c r="AE9" s="40">
        <v>1190</v>
      </c>
      <c r="AF9" s="38">
        <v>275923.48028000002</v>
      </c>
      <c r="AG9" s="39"/>
    </row>
    <row r="10" spans="1:34" ht="16.5" customHeight="1">
      <c r="A10" s="42" t="s">
        <v>88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</row>
  </sheetData>
  <sortState columnSort="1" ref="C2:AE9">
    <sortCondition descending="1" ref="C4:AE4"/>
  </sortState>
  <mergeCells count="1">
    <mergeCell ref="A1:AE1"/>
  </mergeCells>
  <conditionalFormatting sqref="AG3:AG9">
    <cfRule type="cellIs" dxfId="1" priority="2" operator="notEqual">
      <formula>0</formula>
    </cfRule>
  </conditionalFormatting>
  <conditionalFormatting sqref="AF10">
    <cfRule type="cellIs" dxfId="0" priority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27559055118110237" footer="0.27559055118110237"/>
  <pageSetup paperSize="9" scale="55" orientation="landscape" r:id="rId1"/>
  <headerFooter alignWithMargins="0"/>
  <colBreaks count="1" manualBreakCount="1">
    <brk id="17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  <vt:lpstr>'Fin. Indicators'!Print_Titles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despotova_k</cp:lastModifiedBy>
  <cp:lastPrinted>2017-02-07T08:54:40Z</cp:lastPrinted>
  <dcterms:created xsi:type="dcterms:W3CDTF">2010-05-14T13:39:33Z</dcterms:created>
  <dcterms:modified xsi:type="dcterms:W3CDTF">2017-02-14T08:35:20Z</dcterms:modified>
</cp:coreProperties>
</file>