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21075" windowHeight="6300" tabRatio="602"/>
  </bookViews>
  <sheets>
    <sheet name="УПФ - II-ро тримесечие 2016 г." sheetId="6" r:id="rId1"/>
    <sheet name="УПФ - I-во полугодие 2016 г." sheetId="9" r:id="rId2"/>
  </sheets>
  <externalReferences>
    <externalReference r:id="rId3"/>
  </externalReferences>
  <definedNames>
    <definedName name="_xlnm.Print_Area" localSheetId="0">'УПФ - II-ро тримесечие 2016 г.'!$A$1:$Y$44</definedName>
    <definedName name="_xlnm.Print_Area" localSheetId="1">'УПФ - I-во полугодие 2016 г.'!$A$1:$Y$44</definedName>
  </definedNames>
  <calcPr calcId="124519"/>
</workbook>
</file>

<file path=xl/calcChain.xml><?xml version="1.0" encoding="utf-8"?>
<calcChain xmlns="http://schemas.openxmlformats.org/spreadsheetml/2006/main">
  <c r="R16" i="9"/>
  <c r="Q16"/>
  <c r="P16"/>
  <c r="O16"/>
  <c r="N16"/>
  <c r="M16"/>
  <c r="L16"/>
  <c r="K16"/>
  <c r="J16"/>
  <c r="I16"/>
  <c r="H16"/>
  <c r="G16"/>
  <c r="F16"/>
  <c r="E16"/>
  <c r="D16"/>
  <c r="V16" s="1"/>
  <c r="C16"/>
  <c r="U16" s="1"/>
  <c r="T15"/>
  <c r="S15"/>
  <c r="P15"/>
  <c r="O15"/>
  <c r="N15"/>
  <c r="M15"/>
  <c r="L15"/>
  <c r="K15"/>
  <c r="J15"/>
  <c r="I15"/>
  <c r="H15"/>
  <c r="G15"/>
  <c r="F15"/>
  <c r="E15"/>
  <c r="D15"/>
  <c r="V15" s="1"/>
  <c r="C15"/>
  <c r="U15" s="1"/>
  <c r="T14"/>
  <c r="S14"/>
  <c r="R14"/>
  <c r="Q14"/>
  <c r="N14"/>
  <c r="M14"/>
  <c r="L14"/>
  <c r="K14"/>
  <c r="J14"/>
  <c r="I14"/>
  <c r="H14"/>
  <c r="G14"/>
  <c r="F14"/>
  <c r="E14"/>
  <c r="D14"/>
  <c r="V14" s="1"/>
  <c r="C14"/>
  <c r="U14" s="1"/>
  <c r="T13"/>
  <c r="S13"/>
  <c r="R13"/>
  <c r="Q13"/>
  <c r="P13"/>
  <c r="O13"/>
  <c r="L13"/>
  <c r="K13"/>
  <c r="J13"/>
  <c r="I13"/>
  <c r="H13"/>
  <c r="G13"/>
  <c r="F13"/>
  <c r="E13"/>
  <c r="D13"/>
  <c r="V13" s="1"/>
  <c r="C13"/>
  <c r="U13" s="1"/>
  <c r="T12"/>
  <c r="S12"/>
  <c r="R12"/>
  <c r="Q12"/>
  <c r="P12"/>
  <c r="O12"/>
  <c r="N12"/>
  <c r="M12"/>
  <c r="J12"/>
  <c r="I12"/>
  <c r="H12"/>
  <c r="G12"/>
  <c r="F12"/>
  <c r="E12"/>
  <c r="D12"/>
  <c r="V12" s="1"/>
  <c r="C12"/>
  <c r="U12" s="1"/>
  <c r="T11"/>
  <c r="S11"/>
  <c r="R11"/>
  <c r="Q11"/>
  <c r="P11"/>
  <c r="O11"/>
  <c r="N11"/>
  <c r="M11"/>
  <c r="L11"/>
  <c r="K11"/>
  <c r="H11"/>
  <c r="G11"/>
  <c r="F11"/>
  <c r="E11"/>
  <c r="D11"/>
  <c r="V11" s="1"/>
  <c r="C11"/>
  <c r="U11" s="1"/>
  <c r="T10"/>
  <c r="S10"/>
  <c r="R10"/>
  <c r="Q10"/>
  <c r="P10"/>
  <c r="O10"/>
  <c r="N10"/>
  <c r="M10"/>
  <c r="L10"/>
  <c r="K10"/>
  <c r="J10"/>
  <c r="I10"/>
  <c r="F10"/>
  <c r="E10"/>
  <c r="D10"/>
  <c r="V10" s="1"/>
  <c r="C10"/>
  <c r="U10" s="1"/>
  <c r="T9"/>
  <c r="S9"/>
  <c r="R9"/>
  <c r="Q9"/>
  <c r="P9"/>
  <c r="O9"/>
  <c r="N9"/>
  <c r="M9"/>
  <c r="L9"/>
  <c r="K9"/>
  <c r="J9"/>
  <c r="I9"/>
  <c r="H9"/>
  <c r="G9"/>
  <c r="D9"/>
  <c r="V9" s="1"/>
  <c r="C9"/>
  <c r="U9" s="1"/>
  <c r="T8"/>
  <c r="S8"/>
  <c r="R8"/>
  <c r="Q8"/>
  <c r="P8"/>
  <c r="O8"/>
  <c r="N8"/>
  <c r="M8"/>
  <c r="L8"/>
  <c r="K8"/>
  <c r="J8"/>
  <c r="I8"/>
  <c r="H8"/>
  <c r="G8"/>
  <c r="F8"/>
  <c r="V8" s="1"/>
  <c r="V17" s="1"/>
  <c r="E8"/>
  <c r="U8" s="1"/>
  <c r="R16" i="6"/>
  <c r="Q16"/>
  <c r="P16"/>
  <c r="O16"/>
  <c r="N16"/>
  <c r="M16"/>
  <c r="L16"/>
  <c r="K16"/>
  <c r="J16"/>
  <c r="I16"/>
  <c r="H16"/>
  <c r="G16"/>
  <c r="F16"/>
  <c r="E16"/>
  <c r="D16"/>
  <c r="V16" s="1"/>
  <c r="C16"/>
  <c r="U16" s="1"/>
  <c r="T15"/>
  <c r="S15"/>
  <c r="P15"/>
  <c r="O15"/>
  <c r="N15"/>
  <c r="M15"/>
  <c r="L15"/>
  <c r="K15"/>
  <c r="J15"/>
  <c r="I15"/>
  <c r="H15"/>
  <c r="G15"/>
  <c r="F15"/>
  <c r="E15"/>
  <c r="D15"/>
  <c r="V15" s="1"/>
  <c r="C15"/>
  <c r="U15" s="1"/>
  <c r="T14"/>
  <c r="S14"/>
  <c r="R14"/>
  <c r="Q14"/>
  <c r="N14"/>
  <c r="M14"/>
  <c r="L14"/>
  <c r="K14"/>
  <c r="J14"/>
  <c r="I14"/>
  <c r="H14"/>
  <c r="G14"/>
  <c r="F14"/>
  <c r="E14"/>
  <c r="D14"/>
  <c r="V14" s="1"/>
  <c r="C14"/>
  <c r="U14" s="1"/>
  <c r="T13"/>
  <c r="S13"/>
  <c r="R13"/>
  <c r="Q13"/>
  <c r="P13"/>
  <c r="O13"/>
  <c r="L13"/>
  <c r="K13"/>
  <c r="J13"/>
  <c r="I13"/>
  <c r="H13"/>
  <c r="G13"/>
  <c r="F13"/>
  <c r="E13"/>
  <c r="D13"/>
  <c r="V13" s="1"/>
  <c r="C13"/>
  <c r="U13" s="1"/>
  <c r="T12"/>
  <c r="S12"/>
  <c r="R12"/>
  <c r="Q12"/>
  <c r="P12"/>
  <c r="O12"/>
  <c r="N12"/>
  <c r="M12"/>
  <c r="J12"/>
  <c r="I12"/>
  <c r="H12"/>
  <c r="G12"/>
  <c r="F12"/>
  <c r="E12"/>
  <c r="D12"/>
  <c r="V12" s="1"/>
  <c r="C12"/>
  <c r="U12" s="1"/>
  <c r="T11"/>
  <c r="S11"/>
  <c r="R11"/>
  <c r="Q11"/>
  <c r="P11"/>
  <c r="O11"/>
  <c r="N11"/>
  <c r="M11"/>
  <c r="L11"/>
  <c r="K11"/>
  <c r="H11"/>
  <c r="G11"/>
  <c r="F11"/>
  <c r="E11"/>
  <c r="D11"/>
  <c r="V11" s="1"/>
  <c r="C11"/>
  <c r="U11" s="1"/>
  <c r="T10"/>
  <c r="S10"/>
  <c r="R10"/>
  <c r="Q10"/>
  <c r="P10"/>
  <c r="O10"/>
  <c r="N10"/>
  <c r="M10"/>
  <c r="L10"/>
  <c r="K10"/>
  <c r="J10"/>
  <c r="I10"/>
  <c r="F10"/>
  <c r="E10"/>
  <c r="D10"/>
  <c r="V10" s="1"/>
  <c r="C10"/>
  <c r="U10" s="1"/>
  <c r="T9"/>
  <c r="S9"/>
  <c r="R9"/>
  <c r="Q9"/>
  <c r="P9"/>
  <c r="O9"/>
  <c r="N9"/>
  <c r="M9"/>
  <c r="L9"/>
  <c r="K9"/>
  <c r="J9"/>
  <c r="I9"/>
  <c r="H9"/>
  <c r="G9"/>
  <c r="D9"/>
  <c r="V9" s="1"/>
  <c r="C9"/>
  <c r="U9" s="1"/>
  <c r="T8"/>
  <c r="S8"/>
  <c r="S17" s="1"/>
  <c r="W16" s="1"/>
  <c r="R8"/>
  <c r="Q8"/>
  <c r="P8"/>
  <c r="O8"/>
  <c r="N8"/>
  <c r="M8"/>
  <c r="L8"/>
  <c r="K8"/>
  <c r="K17" s="1"/>
  <c r="W12" s="1"/>
  <c r="J8"/>
  <c r="I8"/>
  <c r="H8"/>
  <c r="G8"/>
  <c r="F8"/>
  <c r="V8" s="1"/>
  <c r="V17" s="1"/>
  <c r="E8"/>
  <c r="U8" s="1"/>
  <c r="C17"/>
  <c r="O17"/>
  <c r="W14" s="1"/>
  <c r="G17"/>
  <c r="R17"/>
  <c r="X15" s="1"/>
  <c r="P17"/>
  <c r="X14" s="1"/>
  <c r="N17"/>
  <c r="X13" s="1"/>
  <c r="L17"/>
  <c r="X12" s="1"/>
  <c r="J17"/>
  <c r="X11" s="1"/>
  <c r="H17"/>
  <c r="X10" s="1"/>
  <c r="T17" i="9"/>
  <c r="X16" s="1"/>
  <c r="S17"/>
  <c r="W16" s="1"/>
  <c r="R17"/>
  <c r="X15" s="1"/>
  <c r="Q17"/>
  <c r="W15" s="1"/>
  <c r="P17"/>
  <c r="X14" s="1"/>
  <c r="O17"/>
  <c r="W14" s="1"/>
  <c r="N17"/>
  <c r="X13" s="1"/>
  <c r="M17"/>
  <c r="W13" s="1"/>
  <c r="L17"/>
  <c r="X12" s="1"/>
  <c r="K17"/>
  <c r="W12" s="1"/>
  <c r="J17"/>
  <c r="X11" s="1"/>
  <c r="I17"/>
  <c r="W11" s="1"/>
  <c r="H17"/>
  <c r="X10" s="1"/>
  <c r="G17"/>
  <c r="W10" s="1"/>
  <c r="F17"/>
  <c r="X9" s="1"/>
  <c r="E17"/>
  <c r="W9" s="1"/>
  <c r="D17"/>
  <c r="X8" s="1"/>
  <c r="C17"/>
  <c r="W8" s="1"/>
  <c r="T17" i="6"/>
  <c r="X16" s="1"/>
  <c r="E17"/>
  <c r="W9" s="1"/>
  <c r="I17"/>
  <c r="W11" s="1"/>
  <c r="M17"/>
  <c r="W13" s="1"/>
  <c r="Q17"/>
  <c r="W15" s="1"/>
  <c r="W10" l="1"/>
  <c r="W8"/>
  <c r="U17"/>
  <c r="F17"/>
  <c r="X9" s="1"/>
  <c r="D17"/>
  <c r="X8" s="1"/>
  <c r="U17" i="9"/>
</calcChain>
</file>

<file path=xl/sharedStrings.xml><?xml version="1.0" encoding="utf-8"?>
<sst xmlns="http://schemas.openxmlformats.org/spreadsheetml/2006/main" count="98" uniqueCount="22">
  <si>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</si>
  <si>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</si>
  <si>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</si>
  <si>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</si>
  <si>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</si>
  <si>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</si>
  <si>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</si>
  <si>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</si>
  <si>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</si>
  <si>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</si>
  <si>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</si>
  <si>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</si>
  <si>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</si>
  <si>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</si>
  <si>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</si>
  <si>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</si>
  <si>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</si>
  <si>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</si>
  <si>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</si>
  <si>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01.04.2016 г. - 30.06.2016 г. </t>
    </r>
  </si>
  <si>
    <t>и за размера на прехвърлените средства на 15.08.2016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</si>
  <si>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01.01.2016 г. - 30.06.2016 г. </t>
    </r>
  </si>
</sst>
</file>

<file path=xl/styles.xml><?xml version="1.0" encoding="utf-8"?>
<styleSheet xmlns="http://schemas.openxmlformats.org/spreadsheetml/2006/main">
  <fonts count="13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3" xfId="0" applyNumberFormat="1" applyFont="1" applyBorder="1" applyAlignment="1"/>
    <xf numFmtId="4" fontId="1" fillId="2" borderId="3" xfId="0" applyNumberFormat="1" applyFont="1" applyFill="1" applyBorder="1" applyAlignment="1"/>
    <xf numFmtId="3" fontId="9" fillId="0" borderId="3" xfId="0" applyNumberFormat="1" applyFont="1" applyFill="1" applyBorder="1" applyAlignment="1"/>
    <xf numFmtId="3" fontId="7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3" xfId="0" applyFont="1" applyBorder="1" applyAlignment="1"/>
    <xf numFmtId="3" fontId="6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1" fillId="2" borderId="3" xfId="0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ser>
          <c:idx val="0"/>
          <c:order val="0"/>
          <c:tx>
            <c:strRef>
              <c:f>'УПФ - II-ро тримесечие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г.'!$X$8</c:f>
              <c:numCache>
                <c:formatCode>#,##0</c:formatCode>
                <c:ptCount val="1"/>
                <c:pt idx="0">
                  <c:v>-8868229.0599999949</c:v>
                </c:pt>
              </c:numCache>
            </c:numRef>
          </c:val>
        </c:ser>
        <c:ser>
          <c:idx val="1"/>
          <c:order val="1"/>
          <c:tx>
            <c:strRef>
              <c:f>'УПФ - II-ро тримесечие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г.'!$X$9</c:f>
              <c:numCache>
                <c:formatCode>#,##0</c:formatCode>
                <c:ptCount val="1"/>
                <c:pt idx="0">
                  <c:v>-6475912.7599999988</c:v>
                </c:pt>
              </c:numCache>
            </c:numRef>
          </c:val>
        </c:ser>
        <c:ser>
          <c:idx val="2"/>
          <c:order val="2"/>
          <c:tx>
            <c:strRef>
              <c:f>'УПФ - II-ро тримесечие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Val val="1"/>
            </c:dLbl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г.'!$X$10</c:f>
              <c:numCache>
                <c:formatCode>#,##0</c:formatCode>
                <c:ptCount val="1"/>
                <c:pt idx="0">
                  <c:v>18924346.210000001</c:v>
                </c:pt>
              </c:numCache>
            </c:numRef>
          </c:val>
        </c:ser>
        <c:ser>
          <c:idx val="3"/>
          <c:order val="3"/>
          <c:tx>
            <c:strRef>
              <c:f>'УПФ - II-ро тримесечие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г.'!$X$11</c:f>
              <c:numCache>
                <c:formatCode>#,##0</c:formatCode>
                <c:ptCount val="1"/>
                <c:pt idx="0">
                  <c:v>3369104.5100000054</c:v>
                </c:pt>
              </c:numCache>
            </c:numRef>
          </c:val>
        </c:ser>
        <c:ser>
          <c:idx val="4"/>
          <c:order val="4"/>
          <c:tx>
            <c:strRef>
              <c:f>'УПФ - II-ро тримесечие 2016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г.'!$X$12</c:f>
              <c:numCache>
                <c:formatCode>#,##0</c:formatCode>
                <c:ptCount val="1"/>
                <c:pt idx="0">
                  <c:v>-1428835.1700000009</c:v>
                </c:pt>
              </c:numCache>
            </c:numRef>
          </c:val>
        </c:ser>
        <c:ser>
          <c:idx val="5"/>
          <c:order val="5"/>
          <c:tx>
            <c:strRef>
              <c:f>'УПФ - II-ро тримесечие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г.'!$X$13</c:f>
              <c:numCache>
                <c:formatCode>#,##0</c:formatCode>
                <c:ptCount val="1"/>
                <c:pt idx="0">
                  <c:v>-3035882.5199999996</c:v>
                </c:pt>
              </c:numCache>
            </c:numRef>
          </c:val>
        </c:ser>
        <c:ser>
          <c:idx val="7"/>
          <c:order val="6"/>
          <c:tx>
            <c:strRef>
              <c:f>'УПФ - II-ро тримесечие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II-ро тримесечие 2016 г.'!$X$14</c:f>
              <c:numCache>
                <c:formatCode>#,##0</c:formatCode>
                <c:ptCount val="1"/>
                <c:pt idx="0">
                  <c:v>-3413595.08</c:v>
                </c:pt>
              </c:numCache>
            </c:numRef>
          </c:val>
        </c:ser>
        <c:ser>
          <c:idx val="8"/>
          <c:order val="7"/>
          <c:tx>
            <c:strRef>
              <c:f>'УПФ - II-ро тримесечие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г.'!$X$15</c:f>
              <c:numCache>
                <c:formatCode>#,##0</c:formatCode>
                <c:ptCount val="1"/>
                <c:pt idx="0">
                  <c:v>52928.420000000158</c:v>
                </c:pt>
              </c:numCache>
            </c:numRef>
          </c:val>
        </c:ser>
        <c:ser>
          <c:idx val="9"/>
          <c:order val="8"/>
          <c:tx>
            <c:strRef>
              <c:f>'УПФ - II-ро тримесечие 2016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г.'!$X$16</c:f>
              <c:numCache>
                <c:formatCode>#,##0</c:formatCode>
                <c:ptCount val="1"/>
                <c:pt idx="0">
                  <c:v>876075.45000000019</c:v>
                </c:pt>
              </c:numCache>
            </c:numRef>
          </c:val>
        </c:ser>
        <c:dLbls>
          <c:showVal val="1"/>
        </c:dLbls>
        <c:gapWidth val="20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tickLblPos val="nextTo"/>
        <c:crossAx val="103414016"/>
        <c:crosses val="autoZero"/>
        <c:auto val="1"/>
        <c:lblAlgn val="ctr"/>
        <c:lblOffset val="100"/>
      </c:catAx>
      <c:valAx>
        <c:axId val="103414016"/>
        <c:scaling>
          <c:orientation val="minMax"/>
          <c:max val="22000000"/>
          <c:min val="-120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  <c:majorUnit val="4000000"/>
      </c:valAx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86859448245769"/>
          <c:h val="0.1590457256461234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ser>
          <c:idx val="0"/>
          <c:order val="0"/>
          <c:tx>
            <c:strRef>
              <c:f>'УПФ - II-ро тримесечие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г.'!$W$8</c:f>
              <c:numCache>
                <c:formatCode>#,##0</c:formatCode>
                <c:ptCount val="1"/>
                <c:pt idx="0">
                  <c:v>280</c:v>
                </c:pt>
              </c:numCache>
            </c:numRef>
          </c:val>
        </c:ser>
        <c:ser>
          <c:idx val="1"/>
          <c:order val="1"/>
          <c:tx>
            <c:strRef>
              <c:f>'УПФ - II-ро тримесечие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1.4587892049598833E-3"/>
                  <c:y val="1.302124343832021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г.'!$W$9</c:f>
              <c:numCache>
                <c:formatCode>#,##0</c:formatCode>
                <c:ptCount val="1"/>
                <c:pt idx="0">
                  <c:v>-3409</c:v>
                </c:pt>
              </c:numCache>
            </c:numRef>
          </c:val>
        </c:ser>
        <c:ser>
          <c:idx val="2"/>
          <c:order val="2"/>
          <c:tx>
            <c:strRef>
              <c:f>'УПФ - II-ро тримесечие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г.'!$W$10</c:f>
              <c:numCache>
                <c:formatCode>#,##0</c:formatCode>
                <c:ptCount val="1"/>
                <c:pt idx="0">
                  <c:v>8401</c:v>
                </c:pt>
              </c:numCache>
            </c:numRef>
          </c:val>
        </c:ser>
        <c:ser>
          <c:idx val="3"/>
          <c:order val="3"/>
          <c:tx>
            <c:strRef>
              <c:f>'УПФ - II-ро тримесечие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г.'!$W$11</c:f>
              <c:numCache>
                <c:formatCode>#,##0</c:formatCode>
                <c:ptCount val="1"/>
                <c:pt idx="0">
                  <c:v>1084</c:v>
                </c:pt>
              </c:numCache>
            </c:numRef>
          </c:val>
        </c:ser>
        <c:ser>
          <c:idx val="4"/>
          <c:order val="4"/>
          <c:tx>
            <c:strRef>
              <c:f>'УПФ - II-ро тримесечие 2016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г.'!$W$12</c:f>
              <c:numCache>
                <c:formatCode>#,##0</c:formatCode>
                <c:ptCount val="1"/>
                <c:pt idx="0">
                  <c:v>-1189</c:v>
                </c:pt>
              </c:numCache>
            </c:numRef>
          </c:val>
        </c:ser>
        <c:ser>
          <c:idx val="5"/>
          <c:order val="5"/>
          <c:tx>
            <c:strRef>
              <c:f>'УПФ - II-ро тримесечие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г.'!$W$13</c:f>
              <c:numCache>
                <c:formatCode>#,##0</c:formatCode>
                <c:ptCount val="1"/>
                <c:pt idx="0">
                  <c:v>-2388</c:v>
                </c:pt>
              </c:numCache>
            </c:numRef>
          </c:val>
        </c:ser>
        <c:ser>
          <c:idx val="7"/>
          <c:order val="6"/>
          <c:tx>
            <c:strRef>
              <c:f>'УПФ - II-ро тримесечие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г.'!$W$14</c:f>
              <c:numCache>
                <c:formatCode>#,##0</c:formatCode>
                <c:ptCount val="1"/>
                <c:pt idx="0">
                  <c:v>-2584</c:v>
                </c:pt>
              </c:numCache>
            </c:numRef>
          </c:val>
        </c:ser>
        <c:ser>
          <c:idx val="8"/>
          <c:order val="7"/>
          <c:tx>
            <c:strRef>
              <c:f>'УПФ - II-ро тримесечие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г.'!$W$15</c:f>
              <c:numCache>
                <c:formatCode>#,##0</c:formatCode>
                <c:ptCount val="1"/>
                <c:pt idx="0">
                  <c:v>10</c:v>
                </c:pt>
              </c:numCache>
            </c:numRef>
          </c:val>
        </c:ser>
        <c:ser>
          <c:idx val="9"/>
          <c:order val="8"/>
          <c:tx>
            <c:strRef>
              <c:f>'УПФ - II-ро тримесечие 2016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II-ро тримесечие 2016 г.'!$W$16</c:f>
              <c:numCache>
                <c:formatCode>#,##0</c:formatCode>
                <c:ptCount val="1"/>
                <c:pt idx="0">
                  <c:v>-205</c:v>
                </c:pt>
              </c:numCache>
            </c:numRef>
          </c:val>
        </c:ser>
        <c:dLbls>
          <c:showVal val="1"/>
        </c:dLbls>
        <c:gapWidth val="20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tickLblPos val="nextTo"/>
        <c:crossAx val="103552512"/>
        <c:crosses val="autoZero"/>
        <c:auto val="1"/>
        <c:lblAlgn val="ctr"/>
        <c:lblOffset val="100"/>
      </c:catAx>
      <c:valAx>
        <c:axId val="1035525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ser>
          <c:idx val="0"/>
          <c:order val="0"/>
          <c:tx>
            <c:strRef>
              <c:f>'УПФ - I-во полугодие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полугодие 2016 г.'!$X$8</c:f>
              <c:numCache>
                <c:formatCode>#,##0</c:formatCode>
                <c:ptCount val="1"/>
                <c:pt idx="0">
                  <c:v>-19304271.100000001</c:v>
                </c:pt>
              </c:numCache>
            </c:numRef>
          </c:val>
        </c:ser>
        <c:ser>
          <c:idx val="1"/>
          <c:order val="1"/>
          <c:tx>
            <c:strRef>
              <c:f>'УПФ - I-во полугодие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полугодие 2016 г.'!$X$9</c:f>
              <c:numCache>
                <c:formatCode>#,##0</c:formatCode>
                <c:ptCount val="1"/>
                <c:pt idx="0">
                  <c:v>-12425530.380000003</c:v>
                </c:pt>
              </c:numCache>
            </c:numRef>
          </c:val>
        </c:ser>
        <c:ser>
          <c:idx val="2"/>
          <c:order val="2"/>
          <c:tx>
            <c:strRef>
              <c:f>'УПФ - I-во полугодие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полугодие 2016 г.'!$X$10</c:f>
              <c:numCache>
                <c:formatCode>#,##0</c:formatCode>
                <c:ptCount val="1"/>
                <c:pt idx="0">
                  <c:v>41084715.909999996</c:v>
                </c:pt>
              </c:numCache>
            </c:numRef>
          </c:val>
        </c:ser>
        <c:ser>
          <c:idx val="3"/>
          <c:order val="3"/>
          <c:tx>
            <c:strRef>
              <c:f>'УПФ - I-во полугодие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Val val="1"/>
            </c:dLbl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полугодие 2016 г.'!$X$11</c:f>
              <c:numCache>
                <c:formatCode>#,##0</c:formatCode>
                <c:ptCount val="1"/>
                <c:pt idx="0">
                  <c:v>7083633.5500000045</c:v>
                </c:pt>
              </c:numCache>
            </c:numRef>
          </c:val>
        </c:ser>
        <c:ser>
          <c:idx val="4"/>
          <c:order val="4"/>
          <c:tx>
            <c:strRef>
              <c:f>'УПФ - I-во полугодие 2016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полугодие 2016 г.'!$X$12</c:f>
              <c:numCache>
                <c:formatCode>#,##0</c:formatCode>
                <c:ptCount val="1"/>
                <c:pt idx="0">
                  <c:v>-3337126.7899999972</c:v>
                </c:pt>
              </c:numCache>
            </c:numRef>
          </c:val>
        </c:ser>
        <c:ser>
          <c:idx val="5"/>
          <c:order val="5"/>
          <c:tx>
            <c:strRef>
              <c:f>'УПФ - I-во полугодие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Val val="1"/>
            </c:dLbl>
            <c:spPr>
              <a:solidFill>
                <a:schemeClr val="bg1">
                  <a:lumMod val="85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полугодие 2016 г.'!$X$13</c:f>
              <c:numCache>
                <c:formatCode>#,##0</c:formatCode>
                <c:ptCount val="1"/>
                <c:pt idx="0">
                  <c:v>-6733593.7599999998</c:v>
                </c:pt>
              </c:numCache>
            </c:numRef>
          </c:val>
        </c:ser>
        <c:ser>
          <c:idx val="7"/>
          <c:order val="6"/>
          <c:tx>
            <c:strRef>
              <c:f>'УПФ - I-во полугодие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85000"/>
                </a:sys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полугодие 2016 г.'!$X$14</c:f>
              <c:numCache>
                <c:formatCode>#,##0</c:formatCode>
                <c:ptCount val="1"/>
                <c:pt idx="0">
                  <c:v>-7025314.1200000001</c:v>
                </c:pt>
              </c:numCache>
            </c:numRef>
          </c:val>
        </c:ser>
        <c:ser>
          <c:idx val="8"/>
          <c:order val="7"/>
          <c:tx>
            <c:strRef>
              <c:f>'УПФ - I-во полугодие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Val val="1"/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полугодие 2016 г.'!$X$15</c:f>
              <c:numCache>
                <c:formatCode>#,##0</c:formatCode>
                <c:ptCount val="1"/>
                <c:pt idx="0">
                  <c:v>323704.30999999959</c:v>
                </c:pt>
              </c:numCache>
            </c:numRef>
          </c:val>
        </c:ser>
        <c:ser>
          <c:idx val="9"/>
          <c:order val="8"/>
          <c:tx>
            <c:strRef>
              <c:f>'УПФ - I-во полугодие 2016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полугодие 2016 г.'!$X$16</c:f>
              <c:numCache>
                <c:formatCode>#,##0</c:formatCode>
                <c:ptCount val="1"/>
                <c:pt idx="0">
                  <c:v>333782.37999999896</c:v>
                </c:pt>
              </c:numCache>
            </c:numRef>
          </c:val>
        </c:ser>
        <c:dLbls>
          <c:showVal val="1"/>
        </c:dLbls>
        <c:gapWidth val="20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tickLblPos val="nextTo"/>
        <c:crossAx val="103715968"/>
        <c:crosses val="autoZero"/>
        <c:auto val="1"/>
        <c:lblAlgn val="ctr"/>
        <c:lblOffset val="100"/>
      </c:catAx>
      <c:valAx>
        <c:axId val="10371596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  <c:minorUnit val="400000"/>
      </c:valAx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ser>
          <c:idx val="0"/>
          <c:order val="0"/>
          <c:tx>
            <c:strRef>
              <c:f>'УПФ - I-во полугодие 2016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85000"/>
                </a:sys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полугодие 2016 г.'!$W$8</c:f>
              <c:numCache>
                <c:formatCode>#,##0</c:formatCode>
                <c:ptCount val="1"/>
                <c:pt idx="0">
                  <c:v>1193</c:v>
                </c:pt>
              </c:numCache>
            </c:numRef>
          </c:val>
        </c:ser>
        <c:ser>
          <c:idx val="1"/>
          <c:order val="1"/>
          <c:tx>
            <c:strRef>
              <c:f>'УПФ - I-во полугодие 2016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полугодие 2016 г.'!$W$9</c:f>
              <c:numCache>
                <c:formatCode>#,##0</c:formatCode>
                <c:ptCount val="1"/>
                <c:pt idx="0">
                  <c:v>-7124</c:v>
                </c:pt>
              </c:numCache>
            </c:numRef>
          </c:val>
        </c:ser>
        <c:ser>
          <c:idx val="2"/>
          <c:order val="2"/>
          <c:tx>
            <c:strRef>
              <c:f>'УПФ - I-во полугодие 2016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полугодие 2016 г.'!$W$10</c:f>
              <c:numCache>
                <c:formatCode>#,##0</c:formatCode>
                <c:ptCount val="1"/>
                <c:pt idx="0">
                  <c:v>18569</c:v>
                </c:pt>
              </c:numCache>
            </c:numRef>
          </c:val>
        </c:ser>
        <c:ser>
          <c:idx val="3"/>
          <c:order val="3"/>
          <c:tx>
            <c:strRef>
              <c:f>'УПФ - I-во полугодие 2016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полугодие 2016 г.'!$W$11</c:f>
              <c:numCache>
                <c:formatCode>#,##0</c:formatCode>
                <c:ptCount val="1"/>
                <c:pt idx="0">
                  <c:v>837</c:v>
                </c:pt>
              </c:numCache>
            </c:numRef>
          </c:val>
        </c:ser>
        <c:ser>
          <c:idx val="4"/>
          <c:order val="4"/>
          <c:tx>
            <c:strRef>
              <c:f>'УПФ - I-во полугодие 2016 г.'!$B$12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полугодие 2016 г.'!$W$12</c:f>
              <c:numCache>
                <c:formatCode>#,##0</c:formatCode>
                <c:ptCount val="1"/>
                <c:pt idx="0">
                  <c:v>-2468</c:v>
                </c:pt>
              </c:numCache>
            </c:numRef>
          </c:val>
        </c:ser>
        <c:ser>
          <c:idx val="5"/>
          <c:order val="5"/>
          <c:tx>
            <c:strRef>
              <c:f>'УПФ - I-во полугодие 2016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полугодие 2016 г.'!$W$13</c:f>
              <c:numCache>
                <c:formatCode>#,##0</c:formatCode>
                <c:ptCount val="1"/>
                <c:pt idx="0">
                  <c:v>-5032</c:v>
                </c:pt>
              </c:numCache>
            </c:numRef>
          </c:val>
        </c:ser>
        <c:ser>
          <c:idx val="7"/>
          <c:order val="6"/>
          <c:tx>
            <c:strRef>
              <c:f>'УПФ - I-во полугодие 2016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Val val="1"/>
            </c:dLbl>
            <c:spPr>
              <a:solidFill>
                <a:sysClr val="window" lastClr="FFFFFF">
                  <a:lumMod val="85000"/>
                </a:sys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Val val="1"/>
          </c:dLbls>
          <c:val>
            <c:numRef>
              <c:f>'УПФ - I-во полугодие 2016 г.'!$W$14</c:f>
              <c:numCache>
                <c:formatCode>#,##0</c:formatCode>
                <c:ptCount val="1"/>
                <c:pt idx="0">
                  <c:v>-5287</c:v>
                </c:pt>
              </c:numCache>
            </c:numRef>
          </c:val>
        </c:ser>
        <c:ser>
          <c:idx val="8"/>
          <c:order val="7"/>
          <c:tx>
            <c:strRef>
              <c:f>'УПФ - I-во полугодие 2016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полугодие 2016 г.'!$W$15</c:f>
              <c:numCache>
                <c:formatCode>#,##0</c:formatCode>
                <c:ptCount val="1"/>
                <c:pt idx="0">
                  <c:v>99</c:v>
                </c:pt>
              </c:numCache>
            </c:numRef>
          </c:val>
        </c:ser>
        <c:ser>
          <c:idx val="9"/>
          <c:order val="8"/>
          <c:tx>
            <c:strRef>
              <c:f>'УПФ - I-во полугодие 2016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полугодие 2016 г.'!$W$16</c:f>
              <c:numCache>
                <c:formatCode>#,##0</c:formatCode>
                <c:ptCount val="1"/>
                <c:pt idx="0">
                  <c:v>-787</c:v>
                </c:pt>
              </c:numCache>
            </c:numRef>
          </c:val>
        </c:ser>
        <c:dLbls>
          <c:showVal val="1"/>
        </c:dLbls>
        <c:gapWidth val="20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tickLblPos val="nextTo"/>
        <c:crossAx val="55906688"/>
        <c:crosses val="autoZero"/>
        <c:auto val="1"/>
        <c:lblAlgn val="ctr"/>
        <c:lblOffset val="100"/>
      </c:catAx>
      <c:valAx>
        <c:axId val="55906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bg1">
            <a:lumMod val="85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19</xdr:row>
      <xdr:rowOff>28575</xdr:rowOff>
    </xdr:from>
    <xdr:to>
      <xdr:col>24</xdr:col>
      <xdr:colOff>1</xdr:colOff>
      <xdr:row>43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19</xdr:row>
      <xdr:rowOff>19050</xdr:rowOff>
    </xdr:from>
    <xdr:to>
      <xdr:col>11</xdr:col>
      <xdr:colOff>317501</xdr:colOff>
      <xdr:row>43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19</xdr:row>
      <xdr:rowOff>28575</xdr:rowOff>
    </xdr:from>
    <xdr:to>
      <xdr:col>24</xdr:col>
      <xdr:colOff>0</xdr:colOff>
      <xdr:row>43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584200</xdr:colOff>
      <xdr:row>43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lderRedirections$/dashev_k/My%20Documents/Prehvarleni%20UPF/Q2_2016/UPF_Q2_2016_Wo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"/>
      <sheetName val="out"/>
      <sheetName val="df"/>
      <sheetName val="fl"/>
      <sheetName val="УПФ тримесечие"/>
      <sheetName val="Prev"/>
      <sheetName val="УПФ период"/>
      <sheetName val="Zaiavlenia UPF"/>
    </sheetNames>
    <sheetDataSet>
      <sheetData sheetId="0"/>
      <sheetData sheetId="1"/>
      <sheetData sheetId="2"/>
      <sheetData sheetId="3">
        <row r="8">
          <cell r="E8">
            <v>940</v>
          </cell>
          <cell r="F8">
            <v>2676141.41</v>
          </cell>
          <cell r="G8">
            <v>4451</v>
          </cell>
          <cell r="H8">
            <v>10400668.35</v>
          </cell>
          <cell r="I8">
            <v>4175</v>
          </cell>
          <cell r="J8">
            <v>8613341.6400000006</v>
          </cell>
          <cell r="K8">
            <v>904</v>
          </cell>
          <cell r="L8">
            <v>2488022.84</v>
          </cell>
          <cell r="M8">
            <v>728</v>
          </cell>
          <cell r="N8">
            <v>2393951.4700000002</v>
          </cell>
          <cell r="O8">
            <v>24</v>
          </cell>
          <cell r="P8">
            <v>84855.039999999994</v>
          </cell>
          <cell r="Q8">
            <v>314</v>
          </cell>
          <cell r="R8">
            <v>460454.52</v>
          </cell>
          <cell r="S8">
            <v>306</v>
          </cell>
          <cell r="T8">
            <v>866618.15</v>
          </cell>
        </row>
        <row r="9">
          <cell r="C9">
            <v>1858</v>
          </cell>
          <cell r="D9">
            <v>3241768.08</v>
          </cell>
          <cell r="G9">
            <v>1955</v>
          </cell>
          <cell r="H9">
            <v>4663562.91</v>
          </cell>
          <cell r="I9">
            <v>1586</v>
          </cell>
          <cell r="J9">
            <v>3692003.09</v>
          </cell>
          <cell r="K9">
            <v>440</v>
          </cell>
          <cell r="L9">
            <v>1264995.69</v>
          </cell>
          <cell r="M9">
            <v>75</v>
          </cell>
          <cell r="N9">
            <v>315046.48</v>
          </cell>
          <cell r="O9">
            <v>13</v>
          </cell>
          <cell r="P9">
            <v>31336.799999999999</v>
          </cell>
          <cell r="Q9">
            <v>128</v>
          </cell>
          <cell r="R9">
            <v>223804.45</v>
          </cell>
          <cell r="S9">
            <v>107</v>
          </cell>
          <cell r="T9">
            <v>275600.44</v>
          </cell>
        </row>
        <row r="10">
          <cell r="C10">
            <v>1885</v>
          </cell>
          <cell r="D10">
            <v>3422670.69</v>
          </cell>
          <cell r="E10">
            <v>452</v>
          </cell>
          <cell r="F10">
            <v>1213925.3799999999</v>
          </cell>
          <cell r="I10">
            <v>1642</v>
          </cell>
          <cell r="J10">
            <v>3803756.68</v>
          </cell>
          <cell r="K10">
            <v>442</v>
          </cell>
          <cell r="L10">
            <v>1018318.38</v>
          </cell>
          <cell r="M10">
            <v>506</v>
          </cell>
          <cell r="N10">
            <v>1858558.16</v>
          </cell>
          <cell r="O10">
            <v>8</v>
          </cell>
          <cell r="P10">
            <v>42330.54</v>
          </cell>
          <cell r="Q10">
            <v>158</v>
          </cell>
          <cell r="R10">
            <v>228069.24</v>
          </cell>
          <cell r="S10">
            <v>129</v>
          </cell>
          <cell r="T10">
            <v>376145.42</v>
          </cell>
        </row>
        <row r="11">
          <cell r="C11">
            <v>4064</v>
          </cell>
          <cell r="D11">
            <v>5826526.8799999999</v>
          </cell>
          <cell r="E11">
            <v>707</v>
          </cell>
          <cell r="F11">
            <v>1849176.84</v>
          </cell>
          <cell r="G11">
            <v>3128</v>
          </cell>
          <cell r="H11">
            <v>6881038.7699999996</v>
          </cell>
          <cell r="K11">
            <v>732</v>
          </cell>
          <cell r="L11">
            <v>2004911.26</v>
          </cell>
          <cell r="M11">
            <v>585</v>
          </cell>
          <cell r="N11">
            <v>1842317.54</v>
          </cell>
          <cell r="O11">
            <v>30</v>
          </cell>
          <cell r="P11">
            <v>167919.03</v>
          </cell>
          <cell r="Q11">
            <v>263</v>
          </cell>
          <cell r="R11">
            <v>341524.12</v>
          </cell>
          <cell r="S11">
            <v>195</v>
          </cell>
          <cell r="T11">
            <v>517471.54</v>
          </cell>
        </row>
        <row r="12">
          <cell r="C12">
            <v>1319</v>
          </cell>
          <cell r="D12">
            <v>2209362.3199999998</v>
          </cell>
          <cell r="E12">
            <v>286</v>
          </cell>
          <cell r="F12">
            <v>691940.87</v>
          </cell>
          <cell r="G12">
            <v>1317</v>
          </cell>
          <cell r="H12">
            <v>3258473.2</v>
          </cell>
          <cell r="I12">
            <v>997</v>
          </cell>
          <cell r="J12">
            <v>2088901.82</v>
          </cell>
          <cell r="M12">
            <v>213</v>
          </cell>
          <cell r="N12">
            <v>790823.19</v>
          </cell>
          <cell r="O12">
            <v>15</v>
          </cell>
          <cell r="P12">
            <v>58958.64</v>
          </cell>
          <cell r="Q12">
            <v>91</v>
          </cell>
          <cell r="R12">
            <v>131353.79</v>
          </cell>
          <cell r="S12">
            <v>110</v>
          </cell>
          <cell r="T12">
            <v>362160.89</v>
          </cell>
        </row>
        <row r="13">
          <cell r="C13">
            <v>1401</v>
          </cell>
          <cell r="D13">
            <v>2533963.4900000002</v>
          </cell>
          <cell r="E13">
            <v>101</v>
          </cell>
          <cell r="F13">
            <v>303075.78999999998</v>
          </cell>
          <cell r="G13">
            <v>1430</v>
          </cell>
          <cell r="H13">
            <v>3616227.38</v>
          </cell>
          <cell r="I13">
            <v>1234</v>
          </cell>
          <cell r="J13">
            <v>2963614.48</v>
          </cell>
          <cell r="K13">
            <v>324</v>
          </cell>
          <cell r="L13">
            <v>798930.81</v>
          </cell>
          <cell r="O13">
            <v>14</v>
          </cell>
          <cell r="P13">
            <v>30097.52</v>
          </cell>
          <cell r="Q13">
            <v>85</v>
          </cell>
          <cell r="R13">
            <v>144072.10999999999</v>
          </cell>
          <cell r="S13">
            <v>95</v>
          </cell>
          <cell r="T13">
            <v>269152.09999999998</v>
          </cell>
        </row>
        <row r="14">
          <cell r="C14">
            <v>877</v>
          </cell>
          <cell r="D14">
            <v>1032133.88</v>
          </cell>
          <cell r="E14">
            <v>144</v>
          </cell>
          <cell r="F14">
            <v>224304.91</v>
          </cell>
          <cell r="G14">
            <v>702</v>
          </cell>
          <cell r="H14">
            <v>1049532.55</v>
          </cell>
          <cell r="I14">
            <v>514</v>
          </cell>
          <cell r="J14">
            <v>665236.6</v>
          </cell>
          <cell r="K14">
            <v>194</v>
          </cell>
          <cell r="L14">
            <v>371173.06</v>
          </cell>
          <cell r="M14">
            <v>99</v>
          </cell>
          <cell r="N14">
            <v>221611.03</v>
          </cell>
          <cell r="Q14">
            <v>118</v>
          </cell>
          <cell r="R14">
            <v>174215.25</v>
          </cell>
          <cell r="S14">
            <v>42</v>
          </cell>
          <cell r="T14">
            <v>92118.12</v>
          </cell>
        </row>
        <row r="15">
          <cell r="C15">
            <v>386</v>
          </cell>
          <cell r="D15">
            <v>460002.02</v>
          </cell>
          <cell r="E15">
            <v>62</v>
          </cell>
          <cell r="F15">
            <v>122292.37</v>
          </cell>
          <cell r="G15">
            <v>296</v>
          </cell>
          <cell r="H15">
            <v>429742.55</v>
          </cell>
          <cell r="I15">
            <v>331</v>
          </cell>
          <cell r="J15">
            <v>501953.42</v>
          </cell>
          <cell r="K15">
            <v>63</v>
          </cell>
          <cell r="L15">
            <v>109211.2</v>
          </cell>
          <cell r="M15">
            <v>43</v>
          </cell>
          <cell r="N15">
            <v>75021.58</v>
          </cell>
          <cell r="O15">
            <v>1</v>
          </cell>
          <cell r="P15">
            <v>921.18</v>
          </cell>
          <cell r="S15">
            <v>13</v>
          </cell>
          <cell r="T15">
            <v>23161.95</v>
          </cell>
        </row>
        <row r="16">
          <cell r="C16">
            <v>332</v>
          </cell>
          <cell r="D16">
            <v>389397</v>
          </cell>
          <cell r="E16">
            <v>61</v>
          </cell>
          <cell r="F16">
            <v>151347.60999999999</v>
          </cell>
          <cell r="G16">
            <v>344</v>
          </cell>
          <cell r="H16">
            <v>588874.99</v>
          </cell>
          <cell r="I16">
            <v>309</v>
          </cell>
          <cell r="J16">
            <v>471182.76</v>
          </cell>
          <cell r="K16">
            <v>60</v>
          </cell>
          <cell r="L16">
            <v>107576.31</v>
          </cell>
          <cell r="M16">
            <v>47</v>
          </cell>
          <cell r="N16">
            <v>125921.71</v>
          </cell>
          <cell r="O16">
            <v>1</v>
          </cell>
          <cell r="P16">
            <v>311.57</v>
          </cell>
          <cell r="Q16">
            <v>48</v>
          </cell>
          <cell r="R16">
            <v>71741.210000000006</v>
          </cell>
        </row>
      </sheetData>
      <sheetData sheetId="4">
        <row r="8">
          <cell r="E8">
            <v>940</v>
          </cell>
          <cell r="F8">
            <v>2676141.41</v>
          </cell>
          <cell r="G8">
            <v>4451</v>
          </cell>
          <cell r="H8">
            <v>10400668.35</v>
          </cell>
          <cell r="I8">
            <v>4175</v>
          </cell>
          <cell r="J8">
            <v>8613341.6400000006</v>
          </cell>
          <cell r="K8">
            <v>904</v>
          </cell>
          <cell r="L8">
            <v>2488022.84</v>
          </cell>
          <cell r="M8">
            <v>728</v>
          </cell>
          <cell r="N8">
            <v>2393951.4700000002</v>
          </cell>
          <cell r="O8">
            <v>24</v>
          </cell>
          <cell r="P8">
            <v>84855.039999999994</v>
          </cell>
          <cell r="Q8">
            <v>314</v>
          </cell>
          <cell r="R8">
            <v>460454.52</v>
          </cell>
          <cell r="S8">
            <v>306</v>
          </cell>
          <cell r="T8">
            <v>866618.15</v>
          </cell>
        </row>
        <row r="9">
          <cell r="C9">
            <v>1858</v>
          </cell>
          <cell r="D9">
            <v>3241768.08</v>
          </cell>
          <cell r="G9">
            <v>1955</v>
          </cell>
          <cell r="H9">
            <v>4663562.91</v>
          </cell>
          <cell r="I9">
            <v>1586</v>
          </cell>
          <cell r="J9">
            <v>3692003.09</v>
          </cell>
          <cell r="K9">
            <v>440</v>
          </cell>
          <cell r="L9">
            <v>1264995.69</v>
          </cell>
          <cell r="M9">
            <v>75</v>
          </cell>
          <cell r="N9">
            <v>315046.48</v>
          </cell>
          <cell r="O9">
            <v>13</v>
          </cell>
          <cell r="P9">
            <v>31336.799999999999</v>
          </cell>
          <cell r="Q9">
            <v>128</v>
          </cell>
          <cell r="R9">
            <v>223804.45</v>
          </cell>
          <cell r="S9">
            <v>107</v>
          </cell>
          <cell r="T9">
            <v>275600.44</v>
          </cell>
        </row>
        <row r="10">
          <cell r="C10">
            <v>1885</v>
          </cell>
          <cell r="D10">
            <v>3422670.69</v>
          </cell>
          <cell r="E10">
            <v>452</v>
          </cell>
          <cell r="F10">
            <v>1213925.3799999999</v>
          </cell>
          <cell r="I10">
            <v>1642</v>
          </cell>
          <cell r="J10">
            <v>3803756.68</v>
          </cell>
          <cell r="K10">
            <v>442</v>
          </cell>
          <cell r="L10">
            <v>1018318.38</v>
          </cell>
          <cell r="M10">
            <v>506</v>
          </cell>
          <cell r="N10">
            <v>1858558.16</v>
          </cell>
          <cell r="O10">
            <v>8</v>
          </cell>
          <cell r="P10">
            <v>42330.54</v>
          </cell>
          <cell r="Q10">
            <v>158</v>
          </cell>
          <cell r="R10">
            <v>228069.24</v>
          </cell>
          <cell r="S10">
            <v>129</v>
          </cell>
          <cell r="T10">
            <v>376145.42</v>
          </cell>
        </row>
        <row r="11">
          <cell r="C11">
            <v>4064</v>
          </cell>
          <cell r="D11">
            <v>5826526.8799999999</v>
          </cell>
          <cell r="E11">
            <v>707</v>
          </cell>
          <cell r="F11">
            <v>1849176.84</v>
          </cell>
          <cell r="G11">
            <v>3128</v>
          </cell>
          <cell r="H11">
            <v>6881038.7699999996</v>
          </cell>
          <cell r="K11">
            <v>732</v>
          </cell>
          <cell r="L11">
            <v>2004911.26</v>
          </cell>
          <cell r="M11">
            <v>585</v>
          </cell>
          <cell r="N11">
            <v>1842317.54</v>
          </cell>
          <cell r="O11">
            <v>30</v>
          </cell>
          <cell r="P11">
            <v>167919.03</v>
          </cell>
          <cell r="Q11">
            <v>263</v>
          </cell>
          <cell r="R11">
            <v>341524.12</v>
          </cell>
          <cell r="S11">
            <v>195</v>
          </cell>
          <cell r="T11">
            <v>517471.54</v>
          </cell>
        </row>
        <row r="12">
          <cell r="C12">
            <v>1319</v>
          </cell>
          <cell r="D12">
            <v>2209362.3199999998</v>
          </cell>
          <cell r="E12">
            <v>286</v>
          </cell>
          <cell r="F12">
            <v>691940.87</v>
          </cell>
          <cell r="G12">
            <v>1317</v>
          </cell>
          <cell r="H12">
            <v>3258473.2</v>
          </cell>
          <cell r="I12">
            <v>997</v>
          </cell>
          <cell r="J12">
            <v>2088901.82</v>
          </cell>
          <cell r="M12">
            <v>213</v>
          </cell>
          <cell r="N12">
            <v>790823.19</v>
          </cell>
          <cell r="O12">
            <v>15</v>
          </cell>
          <cell r="P12">
            <v>58958.64</v>
          </cell>
          <cell r="Q12">
            <v>91</v>
          </cell>
          <cell r="R12">
            <v>131353.79</v>
          </cell>
          <cell r="S12">
            <v>110</v>
          </cell>
          <cell r="T12">
            <v>362160.89</v>
          </cell>
        </row>
        <row r="13">
          <cell r="C13">
            <v>1401</v>
          </cell>
          <cell r="D13">
            <v>2533963.4900000002</v>
          </cell>
          <cell r="E13">
            <v>101</v>
          </cell>
          <cell r="F13">
            <v>303075.78999999998</v>
          </cell>
          <cell r="G13">
            <v>1430</v>
          </cell>
          <cell r="H13">
            <v>3616227.38</v>
          </cell>
          <cell r="I13">
            <v>1234</v>
          </cell>
          <cell r="J13">
            <v>2963614.48</v>
          </cell>
          <cell r="K13">
            <v>324</v>
          </cell>
          <cell r="L13">
            <v>798930.81</v>
          </cell>
          <cell r="O13">
            <v>14</v>
          </cell>
          <cell r="P13">
            <v>30097.52</v>
          </cell>
          <cell r="Q13">
            <v>85</v>
          </cell>
          <cell r="R13">
            <v>144072.10999999999</v>
          </cell>
          <cell r="S13">
            <v>95</v>
          </cell>
          <cell r="T13">
            <v>269152.09999999998</v>
          </cell>
        </row>
        <row r="14">
          <cell r="C14">
            <v>877</v>
          </cell>
          <cell r="D14">
            <v>1032133.88</v>
          </cell>
          <cell r="E14">
            <v>144</v>
          </cell>
          <cell r="F14">
            <v>224304.91</v>
          </cell>
          <cell r="G14">
            <v>702</v>
          </cell>
          <cell r="H14">
            <v>1049532.55</v>
          </cell>
          <cell r="I14">
            <v>514</v>
          </cell>
          <cell r="J14">
            <v>665236.6</v>
          </cell>
          <cell r="K14">
            <v>194</v>
          </cell>
          <cell r="L14">
            <v>371173.06</v>
          </cell>
          <cell r="M14">
            <v>99</v>
          </cell>
          <cell r="N14">
            <v>221611.03</v>
          </cell>
          <cell r="Q14">
            <v>118</v>
          </cell>
          <cell r="R14">
            <v>174215.25</v>
          </cell>
          <cell r="S14">
            <v>42</v>
          </cell>
          <cell r="T14">
            <v>92118.12</v>
          </cell>
        </row>
        <row r="15">
          <cell r="C15">
            <v>386</v>
          </cell>
          <cell r="D15">
            <v>460002.02</v>
          </cell>
          <cell r="E15">
            <v>62</v>
          </cell>
          <cell r="F15">
            <v>122292.37</v>
          </cell>
          <cell r="G15">
            <v>296</v>
          </cell>
          <cell r="H15">
            <v>429742.55</v>
          </cell>
          <cell r="I15">
            <v>331</v>
          </cell>
          <cell r="J15">
            <v>501953.42</v>
          </cell>
          <cell r="K15">
            <v>63</v>
          </cell>
          <cell r="L15">
            <v>109211.2</v>
          </cell>
          <cell r="M15">
            <v>43</v>
          </cell>
          <cell r="N15">
            <v>75021.58</v>
          </cell>
          <cell r="O15">
            <v>1</v>
          </cell>
          <cell r="P15">
            <v>921.18</v>
          </cell>
          <cell r="S15">
            <v>13</v>
          </cell>
          <cell r="T15">
            <v>23161.95</v>
          </cell>
        </row>
        <row r="16">
          <cell r="C16">
            <v>332</v>
          </cell>
          <cell r="D16">
            <v>389397</v>
          </cell>
          <cell r="E16">
            <v>61</v>
          </cell>
          <cell r="F16">
            <v>151347.60999999999</v>
          </cell>
          <cell r="G16">
            <v>344</v>
          </cell>
          <cell r="H16">
            <v>588874.99</v>
          </cell>
          <cell r="I16">
            <v>309</v>
          </cell>
          <cell r="J16">
            <v>471182.76</v>
          </cell>
          <cell r="K16">
            <v>60</v>
          </cell>
          <cell r="L16">
            <v>107576.31</v>
          </cell>
          <cell r="M16">
            <v>47</v>
          </cell>
          <cell r="N16">
            <v>125921.71</v>
          </cell>
          <cell r="O16">
            <v>1</v>
          </cell>
          <cell r="P16">
            <v>311.57</v>
          </cell>
          <cell r="Q16">
            <v>48</v>
          </cell>
          <cell r="R16">
            <v>71741.210000000006</v>
          </cell>
        </row>
      </sheetData>
      <sheetData sheetId="5">
        <row r="8">
          <cell r="E8">
            <v>930</v>
          </cell>
          <cell r="F8">
            <v>2281898.64</v>
          </cell>
          <cell r="G8">
            <v>5062</v>
          </cell>
          <cell r="H8">
            <v>11540501.18</v>
          </cell>
          <cell r="I8">
            <v>4072</v>
          </cell>
          <cell r="J8">
            <v>8557463.5</v>
          </cell>
          <cell r="K8">
            <v>892</v>
          </cell>
          <cell r="L8">
            <v>2275603.0499999998</v>
          </cell>
          <cell r="M8">
            <v>848</v>
          </cell>
          <cell r="N8">
            <v>2426905.88</v>
          </cell>
          <cell r="O8">
            <v>34</v>
          </cell>
          <cell r="P8">
            <v>75760.28</v>
          </cell>
          <cell r="Q8">
            <v>364</v>
          </cell>
          <cell r="R8">
            <v>603178.22</v>
          </cell>
          <cell r="S8">
            <v>225</v>
          </cell>
          <cell r="T8">
            <v>510800.08</v>
          </cell>
        </row>
        <row r="9">
          <cell r="C9">
            <v>2069</v>
          </cell>
          <cell r="D9">
            <v>3069119.57</v>
          </cell>
          <cell r="G9">
            <v>2189</v>
          </cell>
          <cell r="H9">
            <v>4859455.25</v>
          </cell>
          <cell r="I9">
            <v>1486</v>
          </cell>
          <cell r="J9">
            <v>3560824.97</v>
          </cell>
          <cell r="K9">
            <v>414</v>
          </cell>
          <cell r="L9">
            <v>921255.93</v>
          </cell>
          <cell r="M9">
            <v>71</v>
          </cell>
          <cell r="N9">
            <v>315070</v>
          </cell>
          <cell r="O9">
            <v>11</v>
          </cell>
          <cell r="P9">
            <v>12510.55</v>
          </cell>
          <cell r="Q9">
            <v>159</v>
          </cell>
          <cell r="R9">
            <v>240812.54</v>
          </cell>
          <cell r="S9">
            <v>104</v>
          </cell>
          <cell r="T9">
            <v>240433.95</v>
          </cell>
        </row>
        <row r="10">
          <cell r="C10">
            <v>2038</v>
          </cell>
          <cell r="D10">
            <v>3279160.93</v>
          </cell>
          <cell r="E10">
            <v>400</v>
          </cell>
          <cell r="F10">
            <v>1083415.1200000001</v>
          </cell>
          <cell r="I10">
            <v>1538</v>
          </cell>
          <cell r="J10">
            <v>3518312.73</v>
          </cell>
          <cell r="K10">
            <v>489</v>
          </cell>
          <cell r="L10">
            <v>1117588.8799999999</v>
          </cell>
          <cell r="M10">
            <v>411</v>
          </cell>
          <cell r="N10">
            <v>1341895.5</v>
          </cell>
          <cell r="O10">
            <v>22</v>
          </cell>
          <cell r="P10">
            <v>60221.27</v>
          </cell>
          <cell r="Q10">
            <v>175</v>
          </cell>
          <cell r="R10">
            <v>274617.71000000002</v>
          </cell>
          <cell r="S10">
            <v>101</v>
          </cell>
          <cell r="T10">
            <v>194116.91</v>
          </cell>
        </row>
        <row r="11">
          <cell r="C11">
            <v>4525</v>
          </cell>
          <cell r="D11">
            <v>5265559.59</v>
          </cell>
          <cell r="E11">
            <v>687</v>
          </cell>
          <cell r="F11">
            <v>1817260.52</v>
          </cell>
          <cell r="G11">
            <v>3458</v>
          </cell>
          <cell r="H11">
            <v>7188350.04</v>
          </cell>
          <cell r="K11">
            <v>782</v>
          </cell>
          <cell r="L11">
            <v>1650685.37</v>
          </cell>
          <cell r="M11">
            <v>614</v>
          </cell>
          <cell r="N11">
            <v>1836449.69</v>
          </cell>
          <cell r="O11">
            <v>38</v>
          </cell>
          <cell r="P11">
            <v>46686.05</v>
          </cell>
          <cell r="Q11">
            <v>273</v>
          </cell>
          <cell r="R11">
            <v>380641.91</v>
          </cell>
          <cell r="S11">
            <v>174</v>
          </cell>
          <cell r="T11">
            <v>354146.28</v>
          </cell>
        </row>
        <row r="12">
          <cell r="C12">
            <v>1388</v>
          </cell>
          <cell r="D12">
            <v>2008078.23</v>
          </cell>
          <cell r="E12">
            <v>274</v>
          </cell>
          <cell r="F12">
            <v>766342.57</v>
          </cell>
          <cell r="G12">
            <v>1513</v>
          </cell>
          <cell r="H12">
            <v>3486645.24</v>
          </cell>
          <cell r="I12">
            <v>867</v>
          </cell>
          <cell r="J12">
            <v>1845189.92</v>
          </cell>
          <cell r="M12">
            <v>229</v>
          </cell>
          <cell r="N12">
            <v>662874.18000000005</v>
          </cell>
          <cell r="O12">
            <v>15</v>
          </cell>
          <cell r="P12">
            <v>48119.9</v>
          </cell>
          <cell r="Q12">
            <v>111</v>
          </cell>
          <cell r="R12">
            <v>174181.82</v>
          </cell>
          <cell r="S12">
            <v>71</v>
          </cell>
          <cell r="T12">
            <v>166760.76</v>
          </cell>
        </row>
        <row r="13">
          <cell r="C13">
            <v>1575</v>
          </cell>
          <cell r="D13">
            <v>2507638.92</v>
          </cell>
          <cell r="E13">
            <v>163</v>
          </cell>
          <cell r="F13">
            <v>499545.35</v>
          </cell>
          <cell r="G13">
            <v>1617</v>
          </cell>
          <cell r="H13">
            <v>3833159.49</v>
          </cell>
          <cell r="I13">
            <v>1170</v>
          </cell>
          <cell r="J13">
            <v>2720708.39</v>
          </cell>
          <cell r="K13">
            <v>278</v>
          </cell>
          <cell r="L13">
            <v>673099.42</v>
          </cell>
          <cell r="O13">
            <v>18</v>
          </cell>
          <cell r="P13">
            <v>40706.57</v>
          </cell>
          <cell r="Q13">
            <v>110</v>
          </cell>
          <cell r="R13">
            <v>180932.2</v>
          </cell>
          <cell r="S13">
            <v>92</v>
          </cell>
          <cell r="T13">
            <v>247742.15</v>
          </cell>
        </row>
        <row r="14">
          <cell r="C14">
            <v>938</v>
          </cell>
          <cell r="D14">
            <v>882363.22</v>
          </cell>
          <cell r="E14">
            <v>172</v>
          </cell>
          <cell r="F14">
            <v>362166.58</v>
          </cell>
          <cell r="G14">
            <v>790</v>
          </cell>
          <cell r="H14">
            <v>1084706.8999999999</v>
          </cell>
          <cell r="I14">
            <v>541</v>
          </cell>
          <cell r="J14">
            <v>874916.18</v>
          </cell>
          <cell r="K14">
            <v>179</v>
          </cell>
          <cell r="L14">
            <v>336234.47</v>
          </cell>
          <cell r="M14">
            <v>102</v>
          </cell>
          <cell r="N14">
            <v>196925.51</v>
          </cell>
          <cell r="Q14">
            <v>85</v>
          </cell>
          <cell r="R14">
            <v>91665.54</v>
          </cell>
          <cell r="S14">
            <v>39</v>
          </cell>
          <cell r="T14">
            <v>72883.27</v>
          </cell>
        </row>
        <row r="15">
          <cell r="C15">
            <v>368</v>
          </cell>
          <cell r="D15">
            <v>345745.81</v>
          </cell>
          <cell r="E15">
            <v>62</v>
          </cell>
          <cell r="F15">
            <v>120907.49</v>
          </cell>
          <cell r="G15">
            <v>322</v>
          </cell>
          <cell r="H15">
            <v>423215.89</v>
          </cell>
          <cell r="I15">
            <v>325</v>
          </cell>
          <cell r="J15">
            <v>599918.43999999994</v>
          </cell>
          <cell r="K15">
            <v>83</v>
          </cell>
          <cell r="L15">
            <v>170487.88</v>
          </cell>
          <cell r="M15">
            <v>55</v>
          </cell>
          <cell r="N15">
            <v>115306.6</v>
          </cell>
          <cell r="O15">
            <v>2</v>
          </cell>
          <cell r="P15">
            <v>4619.9799999999996</v>
          </cell>
          <cell r="S15">
            <v>19</v>
          </cell>
          <cell r="T15">
            <v>22386.02</v>
          </cell>
        </row>
        <row r="16">
          <cell r="C16">
            <v>439</v>
          </cell>
          <cell r="D16">
            <v>478402.52</v>
          </cell>
          <cell r="E16">
            <v>100</v>
          </cell>
          <cell r="F16">
            <v>338328.87</v>
          </cell>
          <cell r="G16">
            <v>391</v>
          </cell>
          <cell r="H16">
            <v>613664.76</v>
          </cell>
          <cell r="I16">
            <v>305</v>
          </cell>
          <cell r="J16">
            <v>576974.36</v>
          </cell>
          <cell r="K16">
            <v>72</v>
          </cell>
          <cell r="L16">
            <v>104946</v>
          </cell>
          <cell r="M16">
            <v>49</v>
          </cell>
          <cell r="N16">
            <v>110393.89</v>
          </cell>
          <cell r="O16">
            <v>3</v>
          </cell>
          <cell r="P16">
            <v>1518.03</v>
          </cell>
          <cell r="Q16">
            <v>48</v>
          </cell>
          <cell r="R16">
            <v>127334.06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P44"/>
  <sheetViews>
    <sheetView tabSelected="1" zoomScale="75" zoomScaleNormal="75" zoomScaleSheetLayoutView="75" workbookViewId="0">
      <selection sqref="A1:X1"/>
    </sheetView>
  </sheetViews>
  <sheetFormatPr defaultRowHeight="15.75"/>
  <cols>
    <col min="1" max="1" width="7.42578125" style="2" customWidth="1"/>
    <col min="2" max="2" width="25" style="2" customWidth="1"/>
    <col min="3" max="3" width="9.28515625" style="2" customWidth="1"/>
    <col min="4" max="4" width="11.7109375" style="2" customWidth="1"/>
    <col min="5" max="5" width="9.28515625" style="2" customWidth="1"/>
    <col min="6" max="6" width="10.7109375" style="2" customWidth="1"/>
    <col min="7" max="7" width="9.28515625" style="2" customWidth="1"/>
    <col min="8" max="8" width="11.5703125" style="2" customWidth="1"/>
    <col min="9" max="9" width="9.28515625" style="2" customWidth="1"/>
    <col min="10" max="10" width="12.85546875" style="2" customWidth="1"/>
    <col min="11" max="11" width="9.28515625" style="2" customWidth="1"/>
    <col min="12" max="12" width="10.7109375" style="2" customWidth="1"/>
    <col min="13" max="13" width="9.28515625" style="2" customWidth="1"/>
    <col min="14" max="14" width="10.7109375" style="2" customWidth="1"/>
    <col min="15" max="15" width="9.28515625" style="2" customWidth="1"/>
    <col min="16" max="16" width="10.7109375" style="2" customWidth="1"/>
    <col min="17" max="17" width="9.28515625" style="2" customWidth="1"/>
    <col min="18" max="18" width="10.7109375" style="2" customWidth="1"/>
    <col min="19" max="19" width="9.28515625" style="2" customWidth="1"/>
    <col min="20" max="20" width="11" style="2" customWidth="1"/>
    <col min="21" max="21" width="9.42578125" style="3" customWidth="1"/>
    <col min="22" max="22" width="13" style="3" customWidth="1"/>
    <col min="23" max="23" width="8.42578125" style="2" customWidth="1"/>
    <col min="24" max="24" width="12.42578125" style="2" customWidth="1"/>
    <col min="25" max="25" width="3.140625" style="2" customWidth="1"/>
    <col min="26" max="16384" width="9.140625" style="2"/>
  </cols>
  <sheetData>
    <row r="1" spans="1:94" ht="18.75">
      <c r="A1" s="50" t="s">
        <v>19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>
      <c r="A2" s="50" t="s">
        <v>20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4" ht="15.75" customHeight="1">
      <c r="A5" s="46" t="s">
        <v>4</v>
      </c>
      <c r="B5" s="46"/>
      <c r="C5" s="52" t="s">
        <v>5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>
      <c r="A6" s="46"/>
      <c r="B6" s="46"/>
      <c r="C6" s="46" t="s">
        <v>7</v>
      </c>
      <c r="D6" s="46"/>
      <c r="E6" s="46" t="s">
        <v>8</v>
      </c>
      <c r="F6" s="46"/>
      <c r="G6" s="46" t="s">
        <v>9</v>
      </c>
      <c r="H6" s="46"/>
      <c r="I6" s="46" t="s">
        <v>10</v>
      </c>
      <c r="J6" s="46"/>
      <c r="K6" s="46" t="s">
        <v>18</v>
      </c>
      <c r="L6" s="46"/>
      <c r="M6" s="46" t="s">
        <v>11</v>
      </c>
      <c r="N6" s="46"/>
      <c r="O6" s="46" t="s">
        <v>12</v>
      </c>
      <c r="P6" s="46"/>
      <c r="Q6" s="46" t="s">
        <v>14</v>
      </c>
      <c r="R6" s="46"/>
      <c r="S6" s="46" t="s">
        <v>15</v>
      </c>
      <c r="T6" s="46"/>
      <c r="U6" s="53" t="s">
        <v>0</v>
      </c>
      <c r="V6" s="53"/>
      <c r="W6" s="51" t="s">
        <v>6</v>
      </c>
      <c r="X6" s="51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>
      <c r="A7" s="46"/>
      <c r="B7" s="46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>
      <c r="A8" s="47" t="s">
        <v>1</v>
      </c>
      <c r="B8" s="19" t="s">
        <v>7</v>
      </c>
      <c r="C8" s="25"/>
      <c r="D8" s="26"/>
      <c r="E8" s="27">
        <f>[1]fl!E8</f>
        <v>940</v>
      </c>
      <c r="F8" s="27">
        <f>[1]fl!F8</f>
        <v>2676141.41</v>
      </c>
      <c r="G8" s="27">
        <f>[1]fl!G8</f>
        <v>4451</v>
      </c>
      <c r="H8" s="27">
        <f>[1]fl!H8</f>
        <v>10400668.35</v>
      </c>
      <c r="I8" s="27">
        <f>[1]fl!I8</f>
        <v>4175</v>
      </c>
      <c r="J8" s="27">
        <f>[1]fl!J8</f>
        <v>8613341.6400000006</v>
      </c>
      <c r="K8" s="27">
        <f>[1]fl!K8</f>
        <v>904</v>
      </c>
      <c r="L8" s="27">
        <f>[1]fl!L8</f>
        <v>2488022.84</v>
      </c>
      <c r="M8" s="27">
        <f>[1]fl!M8</f>
        <v>728</v>
      </c>
      <c r="N8" s="27">
        <f>[1]fl!N8</f>
        <v>2393951.4700000002</v>
      </c>
      <c r="O8" s="27">
        <f>[1]fl!O8</f>
        <v>24</v>
      </c>
      <c r="P8" s="27">
        <f>[1]fl!P8</f>
        <v>84855.039999999994</v>
      </c>
      <c r="Q8" s="27">
        <f>[1]fl!Q8</f>
        <v>314</v>
      </c>
      <c r="R8" s="27">
        <f>[1]fl!R8</f>
        <v>460454.52</v>
      </c>
      <c r="S8" s="27">
        <f>[1]fl!S8</f>
        <v>306</v>
      </c>
      <c r="T8" s="27">
        <f>[1]fl!T8</f>
        <v>866618.15</v>
      </c>
      <c r="U8" s="37">
        <f>C8+E8+G8+I8+K8+M8+O8+Q8+S8</f>
        <v>11842</v>
      </c>
      <c r="V8" s="37">
        <f>D8+F8+H8+J8+L8+N8+P8+R8+T8</f>
        <v>27984053.419999994</v>
      </c>
      <c r="W8" s="38">
        <f>C17-U8</f>
        <v>280</v>
      </c>
      <c r="X8" s="38">
        <f>D17-V8</f>
        <v>-8868229.0599999949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>
      <c r="A9" s="48"/>
      <c r="B9" s="19" t="s">
        <v>8</v>
      </c>
      <c r="C9" s="27">
        <f>[1]fl!C9</f>
        <v>1858</v>
      </c>
      <c r="D9" s="27">
        <f>[1]fl!D9</f>
        <v>3241768.08</v>
      </c>
      <c r="E9" s="25"/>
      <c r="F9" s="26"/>
      <c r="G9" s="27">
        <f>[1]fl!G9</f>
        <v>1955</v>
      </c>
      <c r="H9" s="27">
        <f>[1]fl!H9</f>
        <v>4663562.91</v>
      </c>
      <c r="I9" s="27">
        <f>[1]fl!I9</f>
        <v>1586</v>
      </c>
      <c r="J9" s="27">
        <f>[1]fl!J9</f>
        <v>3692003.09</v>
      </c>
      <c r="K9" s="27">
        <f>[1]fl!K9</f>
        <v>440</v>
      </c>
      <c r="L9" s="27">
        <f>[1]fl!L9</f>
        <v>1264995.69</v>
      </c>
      <c r="M9" s="27">
        <f>[1]fl!M9</f>
        <v>75</v>
      </c>
      <c r="N9" s="27">
        <f>[1]fl!N9</f>
        <v>315046.48</v>
      </c>
      <c r="O9" s="27">
        <f>[1]fl!O9</f>
        <v>13</v>
      </c>
      <c r="P9" s="27">
        <f>[1]fl!P9</f>
        <v>31336.799999999999</v>
      </c>
      <c r="Q9" s="39">
        <f>[1]fl!Q9</f>
        <v>128</v>
      </c>
      <c r="R9" s="27">
        <f>[1]fl!R9</f>
        <v>223804.45</v>
      </c>
      <c r="S9" s="27">
        <f>[1]fl!S9</f>
        <v>107</v>
      </c>
      <c r="T9" s="27">
        <f>[1]fl!T9</f>
        <v>275600.44</v>
      </c>
      <c r="U9" s="37">
        <f t="shared" ref="U9:V16" si="0">C9+E9+G9+I9+K9+M9+O9+Q9+S9</f>
        <v>6162</v>
      </c>
      <c r="V9" s="37">
        <f t="shared" si="0"/>
        <v>13708117.939999999</v>
      </c>
      <c r="W9" s="38">
        <f>E17-U9</f>
        <v>-3409</v>
      </c>
      <c r="X9" s="38">
        <f>F17-V9</f>
        <v>-6475912.7599999988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>
      <c r="A10" s="48"/>
      <c r="B10" s="19" t="s">
        <v>9</v>
      </c>
      <c r="C10" s="27">
        <f>[1]fl!C10</f>
        <v>1885</v>
      </c>
      <c r="D10" s="27">
        <f>[1]fl!D10</f>
        <v>3422670.69</v>
      </c>
      <c r="E10" s="27">
        <f>[1]fl!E10</f>
        <v>452</v>
      </c>
      <c r="F10" s="27">
        <f>[1]fl!F10</f>
        <v>1213925.3799999999</v>
      </c>
      <c r="G10" s="25"/>
      <c r="H10" s="26"/>
      <c r="I10" s="27">
        <f>[1]fl!I10</f>
        <v>1642</v>
      </c>
      <c r="J10" s="27">
        <f>[1]fl!J10</f>
        <v>3803756.68</v>
      </c>
      <c r="K10" s="27">
        <f>[1]fl!K10</f>
        <v>442</v>
      </c>
      <c r="L10" s="27">
        <f>[1]fl!L10</f>
        <v>1018318.38</v>
      </c>
      <c r="M10" s="27">
        <f>[1]fl!M10</f>
        <v>506</v>
      </c>
      <c r="N10" s="27">
        <f>[1]fl!N10</f>
        <v>1858558.16</v>
      </c>
      <c r="O10" s="27">
        <f>[1]fl!O10</f>
        <v>8</v>
      </c>
      <c r="P10" s="27">
        <f>[1]fl!P10</f>
        <v>42330.54</v>
      </c>
      <c r="Q10" s="39">
        <f>[1]fl!Q10</f>
        <v>158</v>
      </c>
      <c r="R10" s="27">
        <f>[1]fl!R10</f>
        <v>228069.24</v>
      </c>
      <c r="S10" s="27">
        <f>[1]fl!S10</f>
        <v>129</v>
      </c>
      <c r="T10" s="27">
        <f>[1]fl!T10</f>
        <v>376145.42</v>
      </c>
      <c r="U10" s="37">
        <f t="shared" si="0"/>
        <v>5222</v>
      </c>
      <c r="V10" s="37">
        <f t="shared" si="0"/>
        <v>11963774.49</v>
      </c>
      <c r="W10" s="38">
        <f>G17-U10</f>
        <v>8401</v>
      </c>
      <c r="X10" s="38">
        <f>H17-V10</f>
        <v>18924346.210000001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>
      <c r="A11" s="48"/>
      <c r="B11" s="20" t="s">
        <v>10</v>
      </c>
      <c r="C11" s="27">
        <f>[1]fl!C11</f>
        <v>4064</v>
      </c>
      <c r="D11" s="27">
        <f>[1]fl!D11</f>
        <v>5826526.8799999999</v>
      </c>
      <c r="E11" s="27">
        <f>[1]fl!E11</f>
        <v>707</v>
      </c>
      <c r="F11" s="27">
        <f>[1]fl!F11</f>
        <v>1849176.84</v>
      </c>
      <c r="G11" s="27">
        <f>[1]fl!G11</f>
        <v>3128</v>
      </c>
      <c r="H11" s="27">
        <f>[1]fl!H11</f>
        <v>6881038.7699999996</v>
      </c>
      <c r="I11" s="25"/>
      <c r="J11" s="25"/>
      <c r="K11" s="27">
        <f>[1]fl!K11</f>
        <v>732</v>
      </c>
      <c r="L11" s="27">
        <f>[1]fl!L11</f>
        <v>2004911.26</v>
      </c>
      <c r="M11" s="27">
        <f>[1]fl!M11</f>
        <v>585</v>
      </c>
      <c r="N11" s="27">
        <f>[1]fl!N11</f>
        <v>1842317.54</v>
      </c>
      <c r="O11" s="27">
        <f>[1]fl!O11</f>
        <v>30</v>
      </c>
      <c r="P11" s="27">
        <f>[1]fl!P11</f>
        <v>167919.03</v>
      </c>
      <c r="Q11" s="39">
        <f>[1]fl!Q11</f>
        <v>263</v>
      </c>
      <c r="R11" s="27">
        <f>[1]fl!R11</f>
        <v>341524.12</v>
      </c>
      <c r="S11" s="27">
        <f>[1]fl!S11</f>
        <v>195</v>
      </c>
      <c r="T11" s="27">
        <f>[1]fl!T11</f>
        <v>517471.54</v>
      </c>
      <c r="U11" s="37">
        <f t="shared" si="0"/>
        <v>9704</v>
      </c>
      <c r="V11" s="37">
        <f t="shared" si="0"/>
        <v>19430885.98</v>
      </c>
      <c r="W11" s="38">
        <f>I17-U11</f>
        <v>1084</v>
      </c>
      <c r="X11" s="38">
        <f>J17-V11</f>
        <v>3369104.5100000054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>
      <c r="A12" s="48"/>
      <c r="B12" s="21" t="s">
        <v>18</v>
      </c>
      <c r="C12" s="27">
        <f>[1]fl!C12</f>
        <v>1319</v>
      </c>
      <c r="D12" s="27">
        <f>[1]fl!D12</f>
        <v>2209362.3199999998</v>
      </c>
      <c r="E12" s="27">
        <f>[1]fl!E12</f>
        <v>286</v>
      </c>
      <c r="F12" s="27">
        <f>[1]fl!F12</f>
        <v>691940.87</v>
      </c>
      <c r="G12" s="27">
        <f>[1]fl!G12</f>
        <v>1317</v>
      </c>
      <c r="H12" s="40">
        <f>[1]fl!H12</f>
        <v>3258473.2</v>
      </c>
      <c r="I12" s="27">
        <f>[1]fl!I12</f>
        <v>997</v>
      </c>
      <c r="J12" s="27">
        <f>[1]fl!J12</f>
        <v>2088901.82</v>
      </c>
      <c r="K12" s="25"/>
      <c r="L12" s="25"/>
      <c r="M12" s="27">
        <f>[1]fl!M12</f>
        <v>213</v>
      </c>
      <c r="N12" s="27">
        <f>[1]fl!N12</f>
        <v>790823.19</v>
      </c>
      <c r="O12" s="27">
        <f>[1]fl!O12</f>
        <v>15</v>
      </c>
      <c r="P12" s="27">
        <f>[1]fl!P12</f>
        <v>58958.64</v>
      </c>
      <c r="Q12" s="39">
        <f>[1]fl!Q12</f>
        <v>91</v>
      </c>
      <c r="R12" s="27">
        <f>[1]fl!R12</f>
        <v>131353.79</v>
      </c>
      <c r="S12" s="27">
        <f>[1]fl!S12</f>
        <v>110</v>
      </c>
      <c r="T12" s="27">
        <f>[1]fl!T12</f>
        <v>362160.89</v>
      </c>
      <c r="U12" s="37">
        <f t="shared" si="0"/>
        <v>4348</v>
      </c>
      <c r="V12" s="37">
        <f t="shared" si="0"/>
        <v>9591974.7200000007</v>
      </c>
      <c r="W12" s="38">
        <f>K17-U12</f>
        <v>-1189</v>
      </c>
      <c r="X12" s="38">
        <f>L17-V12</f>
        <v>-1428835.1700000009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>
      <c r="A13" s="48"/>
      <c r="B13" s="19" t="s">
        <v>11</v>
      </c>
      <c r="C13" s="27">
        <f>[1]fl!C13</f>
        <v>1401</v>
      </c>
      <c r="D13" s="27">
        <f>[1]fl!D13</f>
        <v>2533963.4900000002</v>
      </c>
      <c r="E13" s="27">
        <f>[1]fl!E13</f>
        <v>101</v>
      </c>
      <c r="F13" s="27">
        <f>[1]fl!F13</f>
        <v>303075.78999999998</v>
      </c>
      <c r="G13" s="27">
        <f>[1]fl!G13</f>
        <v>1430</v>
      </c>
      <c r="H13" s="27">
        <f>[1]fl!H13</f>
        <v>3616227.38</v>
      </c>
      <c r="I13" s="27">
        <f>[1]fl!I13</f>
        <v>1234</v>
      </c>
      <c r="J13" s="27">
        <f>[1]fl!J13</f>
        <v>2963614.48</v>
      </c>
      <c r="K13" s="27">
        <f>[1]fl!K13</f>
        <v>324</v>
      </c>
      <c r="L13" s="27">
        <f>[1]fl!L13</f>
        <v>798930.81</v>
      </c>
      <c r="M13" s="25"/>
      <c r="N13" s="25"/>
      <c r="O13" s="27">
        <f>[1]fl!O13</f>
        <v>14</v>
      </c>
      <c r="P13" s="27">
        <f>[1]fl!P13</f>
        <v>30097.52</v>
      </c>
      <c r="Q13" s="39">
        <f>[1]fl!Q13</f>
        <v>85</v>
      </c>
      <c r="R13" s="27">
        <f>[1]fl!R13</f>
        <v>144072.10999999999</v>
      </c>
      <c r="S13" s="27">
        <f>[1]fl!S13</f>
        <v>95</v>
      </c>
      <c r="T13" s="27">
        <f>[1]fl!T13</f>
        <v>269152.09999999998</v>
      </c>
      <c r="U13" s="37">
        <f t="shared" si="0"/>
        <v>4684</v>
      </c>
      <c r="V13" s="37">
        <f t="shared" si="0"/>
        <v>10659133.68</v>
      </c>
      <c r="W13" s="38">
        <f>M17-U13</f>
        <v>-2388</v>
      </c>
      <c r="X13" s="38">
        <f>N17-V13</f>
        <v>-3035882.5199999996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>
      <c r="A14" s="48"/>
      <c r="B14" s="20" t="s">
        <v>12</v>
      </c>
      <c r="C14" s="27">
        <f>[1]fl!C14</f>
        <v>877</v>
      </c>
      <c r="D14" s="27">
        <f>[1]fl!D14</f>
        <v>1032133.88</v>
      </c>
      <c r="E14" s="27">
        <f>[1]fl!E14</f>
        <v>144</v>
      </c>
      <c r="F14" s="27">
        <f>[1]fl!F14</f>
        <v>224304.91</v>
      </c>
      <c r="G14" s="27">
        <f>[1]fl!G14</f>
        <v>702</v>
      </c>
      <c r="H14" s="27">
        <f>[1]fl!H14</f>
        <v>1049532.55</v>
      </c>
      <c r="I14" s="27">
        <f>[1]fl!I14</f>
        <v>514</v>
      </c>
      <c r="J14" s="27">
        <f>[1]fl!J14</f>
        <v>665236.6</v>
      </c>
      <c r="K14" s="27">
        <f>[1]fl!K14</f>
        <v>194</v>
      </c>
      <c r="L14" s="27">
        <f>[1]fl!L14</f>
        <v>371173.06</v>
      </c>
      <c r="M14" s="27">
        <f>[1]fl!M14</f>
        <v>99</v>
      </c>
      <c r="N14" s="27">
        <f>[1]fl!N14</f>
        <v>221611.03</v>
      </c>
      <c r="O14" s="25"/>
      <c r="P14" s="26"/>
      <c r="Q14" s="39">
        <f>[1]fl!Q14</f>
        <v>118</v>
      </c>
      <c r="R14" s="27">
        <f>[1]fl!R14</f>
        <v>174215.25</v>
      </c>
      <c r="S14" s="27">
        <f>[1]fl!S14</f>
        <v>42</v>
      </c>
      <c r="T14" s="27">
        <f>[1]fl!T14</f>
        <v>92118.12</v>
      </c>
      <c r="U14" s="37">
        <f t="shared" si="0"/>
        <v>2690</v>
      </c>
      <c r="V14" s="37">
        <f t="shared" si="0"/>
        <v>3830325.4</v>
      </c>
      <c r="W14" s="38">
        <f>O17-U14</f>
        <v>-2584</v>
      </c>
      <c r="X14" s="38">
        <f>P17-V14</f>
        <v>-3413595.08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1" customFormat="1" ht="32.25" customHeight="1" thickBot="1">
      <c r="A15" s="48"/>
      <c r="B15" s="34" t="s">
        <v>13</v>
      </c>
      <c r="C15" s="39">
        <f>[1]fl!C15</f>
        <v>386</v>
      </c>
      <c r="D15" s="27">
        <f>[1]fl!D15</f>
        <v>460002.02</v>
      </c>
      <c r="E15" s="39">
        <f>[1]fl!E15</f>
        <v>62</v>
      </c>
      <c r="F15" s="27">
        <f>[1]fl!F15</f>
        <v>122292.37</v>
      </c>
      <c r="G15" s="39">
        <f>[1]fl!G15</f>
        <v>296</v>
      </c>
      <c r="H15" s="27">
        <f>[1]fl!H15</f>
        <v>429742.55</v>
      </c>
      <c r="I15" s="39">
        <f>[1]fl!I15</f>
        <v>331</v>
      </c>
      <c r="J15" s="27">
        <f>[1]fl!J15</f>
        <v>501953.42</v>
      </c>
      <c r="K15" s="27">
        <f>[1]fl!K15</f>
        <v>63</v>
      </c>
      <c r="L15" s="27">
        <f>[1]fl!L15</f>
        <v>109211.2</v>
      </c>
      <c r="M15" s="27">
        <f>[1]fl!M15</f>
        <v>43</v>
      </c>
      <c r="N15" s="27">
        <f>[1]fl!N15</f>
        <v>75021.58</v>
      </c>
      <c r="O15" s="39">
        <f>[1]fl!O15</f>
        <v>1</v>
      </c>
      <c r="P15" s="27">
        <f>[1]fl!P15</f>
        <v>921.18</v>
      </c>
      <c r="Q15" s="25"/>
      <c r="R15" s="26"/>
      <c r="S15" s="27">
        <f>[1]fl!S15</f>
        <v>13</v>
      </c>
      <c r="T15" s="27">
        <f>[1]fl!T15</f>
        <v>23161.95</v>
      </c>
      <c r="U15" s="37">
        <f t="shared" si="0"/>
        <v>1195</v>
      </c>
      <c r="V15" s="37">
        <f t="shared" si="0"/>
        <v>1722306.2699999998</v>
      </c>
      <c r="W15" s="38">
        <f>Q17-U15</f>
        <v>10</v>
      </c>
      <c r="X15" s="38">
        <f>R17-V15</f>
        <v>52928.420000000158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7" customFormat="1" ht="32.25" customHeight="1" thickTop="1" thickBot="1">
      <c r="A16" s="49"/>
      <c r="B16" s="35" t="s">
        <v>15</v>
      </c>
      <c r="C16" s="41">
        <f>[1]fl!C16</f>
        <v>332</v>
      </c>
      <c r="D16" s="30">
        <f>[1]fl!D16</f>
        <v>389397</v>
      </c>
      <c r="E16" s="41">
        <f>[1]fl!E16</f>
        <v>61</v>
      </c>
      <c r="F16" s="30">
        <f>[1]fl!F16</f>
        <v>151347.60999999999</v>
      </c>
      <c r="G16" s="41">
        <f>[1]fl!G16</f>
        <v>344</v>
      </c>
      <c r="H16" s="30">
        <f>[1]fl!H16</f>
        <v>588874.99</v>
      </c>
      <c r="I16" s="41">
        <f>[1]fl!I16</f>
        <v>309</v>
      </c>
      <c r="J16" s="30">
        <f>[1]fl!J16</f>
        <v>471182.76</v>
      </c>
      <c r="K16" s="30">
        <f>[1]fl!K16</f>
        <v>60</v>
      </c>
      <c r="L16" s="30">
        <f>[1]fl!L16</f>
        <v>107576.31</v>
      </c>
      <c r="M16" s="30">
        <f>[1]fl!M16</f>
        <v>47</v>
      </c>
      <c r="N16" s="30">
        <f>[1]fl!N16</f>
        <v>125921.71</v>
      </c>
      <c r="O16" s="41">
        <f>[1]fl!O16</f>
        <v>1</v>
      </c>
      <c r="P16" s="30">
        <f>[1]fl!P16</f>
        <v>311.57</v>
      </c>
      <c r="Q16" s="41">
        <f>[1]fl!Q16</f>
        <v>48</v>
      </c>
      <c r="R16" s="30">
        <f>[1]fl!R16</f>
        <v>71741.210000000006</v>
      </c>
      <c r="S16" s="31"/>
      <c r="T16" s="31"/>
      <c r="U16" s="42">
        <f t="shared" si="0"/>
        <v>1202</v>
      </c>
      <c r="V16" s="42">
        <f t="shared" si="0"/>
        <v>1906353.1600000001</v>
      </c>
      <c r="W16" s="43">
        <f>S17-U16</f>
        <v>-205</v>
      </c>
      <c r="X16" s="43">
        <f>T17-V16</f>
        <v>876075.45000000019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2" customFormat="1" ht="16.5" thickTop="1">
      <c r="A17" s="12" t="s">
        <v>0</v>
      </c>
      <c r="B17" s="36" t="s">
        <v>16</v>
      </c>
      <c r="C17" s="12">
        <f>SUM(C8:C16)</f>
        <v>12122</v>
      </c>
      <c r="D17" s="12">
        <f t="shared" ref="D17:V17" si="1">SUM(D8:D16)</f>
        <v>19115824.359999999</v>
      </c>
      <c r="E17" s="12">
        <f t="shared" si="1"/>
        <v>2753</v>
      </c>
      <c r="F17" s="12">
        <f t="shared" si="1"/>
        <v>7232205.1800000006</v>
      </c>
      <c r="G17" s="12">
        <f t="shared" si="1"/>
        <v>13623</v>
      </c>
      <c r="H17" s="12">
        <f t="shared" si="1"/>
        <v>30888120.699999999</v>
      </c>
      <c r="I17" s="12">
        <f t="shared" si="1"/>
        <v>10788</v>
      </c>
      <c r="J17" s="12">
        <f t="shared" si="1"/>
        <v>22799990.490000006</v>
      </c>
      <c r="K17" s="12">
        <f t="shared" si="1"/>
        <v>3159</v>
      </c>
      <c r="L17" s="12">
        <f t="shared" si="1"/>
        <v>8163139.5499999998</v>
      </c>
      <c r="M17" s="12">
        <f t="shared" si="1"/>
        <v>2296</v>
      </c>
      <c r="N17" s="12">
        <f t="shared" si="1"/>
        <v>7623251.1600000001</v>
      </c>
      <c r="O17" s="12">
        <f t="shared" si="1"/>
        <v>106</v>
      </c>
      <c r="P17" s="12">
        <f t="shared" si="1"/>
        <v>416730.32000000007</v>
      </c>
      <c r="Q17" s="12">
        <f t="shared" si="1"/>
        <v>1205</v>
      </c>
      <c r="R17" s="12">
        <f t="shared" si="1"/>
        <v>1775234.69</v>
      </c>
      <c r="S17" s="12">
        <f t="shared" si="1"/>
        <v>997</v>
      </c>
      <c r="T17" s="12">
        <f t="shared" si="1"/>
        <v>2782428.6100000003</v>
      </c>
      <c r="U17" s="12">
        <f t="shared" si="1"/>
        <v>47049</v>
      </c>
      <c r="V17" s="12">
        <f t="shared" si="1"/>
        <v>100796925.05999999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s="12" customFormat="1" ht="22.5" customHeight="1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</row>
    <row r="20" spans="1:94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  <row r="44" ht="12" customHeight="1"/>
  </sheetData>
  <mergeCells count="17">
    <mergeCell ref="A1:X1"/>
    <mergeCell ref="A2:X2"/>
    <mergeCell ref="W6:X6"/>
    <mergeCell ref="C5:X5"/>
    <mergeCell ref="U6:V6"/>
    <mergeCell ref="O6:P6"/>
    <mergeCell ref="G6:H6"/>
    <mergeCell ref="I6:J6"/>
    <mergeCell ref="A19:X19"/>
    <mergeCell ref="K6:L6"/>
    <mergeCell ref="M6:N6"/>
    <mergeCell ref="C6:D6"/>
    <mergeCell ref="E6:F6"/>
    <mergeCell ref="A5:B7"/>
    <mergeCell ref="Q6:R6"/>
    <mergeCell ref="S6:T6"/>
    <mergeCell ref="A8:A16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5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CP44"/>
  <sheetViews>
    <sheetView zoomScale="75" zoomScaleNormal="75" workbookViewId="0">
      <selection sqref="A1:X1"/>
    </sheetView>
  </sheetViews>
  <sheetFormatPr defaultRowHeight="15.75"/>
  <cols>
    <col min="1" max="1" width="6.85546875" style="2" customWidth="1"/>
    <col min="2" max="2" width="24.85546875" style="2" customWidth="1"/>
    <col min="3" max="3" width="8.28515625" style="2" customWidth="1"/>
    <col min="4" max="4" width="12.5703125" style="2" customWidth="1"/>
    <col min="5" max="5" width="7.85546875" style="2" customWidth="1"/>
    <col min="6" max="6" width="12.5703125" style="2" customWidth="1"/>
    <col min="7" max="7" width="8.28515625" style="2" customWidth="1"/>
    <col min="8" max="8" width="12.5703125" style="2" customWidth="1"/>
    <col min="9" max="9" width="8.140625" style="2" customWidth="1"/>
    <col min="10" max="10" width="12.5703125" style="2" customWidth="1"/>
    <col min="11" max="11" width="8.140625" style="2" customWidth="1"/>
    <col min="12" max="12" width="12.5703125" style="2" customWidth="1"/>
    <col min="13" max="13" width="8.140625" style="2" customWidth="1"/>
    <col min="14" max="14" width="12.5703125" style="2" customWidth="1"/>
    <col min="15" max="15" width="8.140625" style="2" customWidth="1"/>
    <col min="16" max="16" width="12.5703125" style="2" customWidth="1"/>
    <col min="17" max="17" width="8.140625" style="2" customWidth="1"/>
    <col min="18" max="18" width="12.5703125" style="2" customWidth="1"/>
    <col min="19" max="19" width="8.140625" style="2" customWidth="1"/>
    <col min="20" max="20" width="12.5703125" style="2" customWidth="1"/>
    <col min="21" max="21" width="9.28515625" style="3" customWidth="1"/>
    <col min="22" max="22" width="14" style="3" customWidth="1"/>
    <col min="23" max="23" width="9.7109375" style="2" customWidth="1"/>
    <col min="24" max="24" width="13.140625" style="2" customWidth="1"/>
    <col min="25" max="25" width="3.28515625" style="2" customWidth="1"/>
    <col min="26" max="16384" width="9.140625" style="2"/>
  </cols>
  <sheetData>
    <row r="1" spans="1:94" ht="18.75">
      <c r="A1" s="50" t="s">
        <v>21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>
      <c r="A2" s="50" t="s">
        <v>17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4" ht="15.75" customHeight="1">
      <c r="A5" s="46" t="s">
        <v>4</v>
      </c>
      <c r="B5" s="46"/>
      <c r="C5" s="52" t="s">
        <v>5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</row>
    <row r="6" spans="1:94" s="8" customFormat="1" ht="48.75" customHeight="1">
      <c r="A6" s="46"/>
      <c r="B6" s="46"/>
      <c r="C6" s="46" t="s">
        <v>7</v>
      </c>
      <c r="D6" s="46"/>
      <c r="E6" s="46" t="s">
        <v>8</v>
      </c>
      <c r="F6" s="46"/>
      <c r="G6" s="46" t="s">
        <v>9</v>
      </c>
      <c r="H6" s="46"/>
      <c r="I6" s="46" t="s">
        <v>10</v>
      </c>
      <c r="J6" s="46"/>
      <c r="K6" s="46" t="s">
        <v>18</v>
      </c>
      <c r="L6" s="46"/>
      <c r="M6" s="46" t="s">
        <v>11</v>
      </c>
      <c r="N6" s="46"/>
      <c r="O6" s="46" t="s">
        <v>12</v>
      </c>
      <c r="P6" s="46"/>
      <c r="Q6" s="46" t="s">
        <v>14</v>
      </c>
      <c r="R6" s="46"/>
      <c r="S6" s="46" t="s">
        <v>15</v>
      </c>
      <c r="T6" s="46"/>
      <c r="U6" s="53" t="s">
        <v>0</v>
      </c>
      <c r="V6" s="53"/>
      <c r="W6" s="51" t="s">
        <v>6</v>
      </c>
      <c r="X6" s="51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</row>
    <row r="7" spans="1:94" s="1" customFormat="1" ht="40.5" customHeight="1">
      <c r="A7" s="46"/>
      <c r="B7" s="46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</row>
    <row r="8" spans="1:94" ht="32.25" customHeight="1">
      <c r="A8" s="47" t="s">
        <v>1</v>
      </c>
      <c r="B8" s="19" t="s">
        <v>7</v>
      </c>
      <c r="C8" s="25"/>
      <c r="D8" s="25"/>
      <c r="E8" s="27">
        <f>'[1]УПФ тримесечие'!E8+[1]Prev!E8</f>
        <v>1870</v>
      </c>
      <c r="F8" s="27">
        <f>'[1]УПФ тримесечие'!F8+[1]Prev!F8</f>
        <v>4958040.0500000007</v>
      </c>
      <c r="G8" s="27">
        <f>'[1]УПФ тримесечие'!G8+[1]Prev!G8</f>
        <v>9513</v>
      </c>
      <c r="H8" s="27">
        <f>'[1]УПФ тримесечие'!H8+[1]Prev!H8</f>
        <v>21941169.530000001</v>
      </c>
      <c r="I8" s="27">
        <f>'[1]УПФ тримесечие'!I8+[1]Prev!I8</f>
        <v>8247</v>
      </c>
      <c r="J8" s="27">
        <f>'[1]УПФ тримесечие'!J8+[1]Prev!J8</f>
        <v>17170805.140000001</v>
      </c>
      <c r="K8" s="27">
        <f>'[1]УПФ тримесечие'!K8+[1]Prev!K8</f>
        <v>1796</v>
      </c>
      <c r="L8" s="27">
        <f>'[1]УПФ тримесечие'!L8+[1]Prev!L8</f>
        <v>4763625.8899999997</v>
      </c>
      <c r="M8" s="27">
        <f>'[1]УПФ тримесечие'!M8+[1]Prev!M8</f>
        <v>1576</v>
      </c>
      <c r="N8" s="27">
        <f>'[1]УПФ тримесечие'!N8+[1]Prev!N8</f>
        <v>4820857.3499999996</v>
      </c>
      <c r="O8" s="27">
        <f>'[1]УПФ тримесечие'!O8+[1]Prev!O8</f>
        <v>58</v>
      </c>
      <c r="P8" s="27">
        <f>'[1]УПФ тримесечие'!P8+[1]Prev!P8</f>
        <v>160615.32</v>
      </c>
      <c r="Q8" s="27">
        <f>'[1]УПФ тримесечие'!Q8+[1]Prev!Q8</f>
        <v>678</v>
      </c>
      <c r="R8" s="27">
        <f>'[1]УПФ тримесечие'!R8+[1]Prev!R8</f>
        <v>1063632.74</v>
      </c>
      <c r="S8" s="27">
        <f>'[1]УПФ тримесечие'!S8+[1]Prev!S8</f>
        <v>531</v>
      </c>
      <c r="T8" s="27">
        <f>'[1]УПФ тримесечие'!T8+[1]Prev!T8</f>
        <v>1377418.23</v>
      </c>
      <c r="U8" s="28">
        <f>C8+E8+G8+I8+K8+M8+O8+Q8+S8</f>
        <v>24269</v>
      </c>
      <c r="V8" s="28">
        <f>D8+F8+H8+J8+L8+N8+P8+R8+T8</f>
        <v>56256164.25</v>
      </c>
      <c r="W8" s="29">
        <f>C17-U8</f>
        <v>1193</v>
      </c>
      <c r="X8" s="29">
        <f>D17-V8</f>
        <v>-19304271.100000001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>
      <c r="A9" s="48"/>
      <c r="B9" s="19" t="s">
        <v>8</v>
      </c>
      <c r="C9" s="27">
        <f>'[1]УПФ тримесечие'!C9+[1]Prev!C9</f>
        <v>3927</v>
      </c>
      <c r="D9" s="27">
        <f>'[1]УПФ тримесечие'!D9+[1]Prev!D9</f>
        <v>6310887.6500000004</v>
      </c>
      <c r="E9" s="25"/>
      <c r="F9" s="25"/>
      <c r="G9" s="27">
        <f>'[1]УПФ тримесечие'!G9+[1]Prev!G9</f>
        <v>4144</v>
      </c>
      <c r="H9" s="27">
        <f>'[1]УПФ тримесечие'!H9+[1]Prev!H9</f>
        <v>9523018.1600000001</v>
      </c>
      <c r="I9" s="27">
        <f>'[1]УПФ тримесечие'!I9+[1]Prev!I9</f>
        <v>3072</v>
      </c>
      <c r="J9" s="27">
        <f>'[1]УПФ тримесечие'!J9+[1]Prev!J9</f>
        <v>7252828.0600000005</v>
      </c>
      <c r="K9" s="27">
        <f>'[1]УПФ тримесечие'!K9+[1]Prev!K9</f>
        <v>854</v>
      </c>
      <c r="L9" s="27">
        <f>'[1]УПФ тримесечие'!L9+[1]Prev!L9</f>
        <v>2186251.62</v>
      </c>
      <c r="M9" s="27">
        <f>'[1]УПФ тримесечие'!M9+[1]Prev!M9</f>
        <v>146</v>
      </c>
      <c r="N9" s="27">
        <f>'[1]УПФ тримесечие'!N9+[1]Prev!N9</f>
        <v>630116.48</v>
      </c>
      <c r="O9" s="27">
        <f>'[1]УПФ тримесечие'!O9+[1]Prev!O9</f>
        <v>24</v>
      </c>
      <c r="P9" s="27">
        <f>'[1]УПФ тримесечие'!P9+[1]Prev!P9</f>
        <v>43847.35</v>
      </c>
      <c r="Q9" s="27">
        <f>'[1]УПФ тримесечие'!Q9+[1]Prev!Q9</f>
        <v>287</v>
      </c>
      <c r="R9" s="27">
        <f>'[1]УПФ тримесечие'!R9+[1]Prev!R9</f>
        <v>464616.99</v>
      </c>
      <c r="S9" s="27">
        <f>'[1]УПФ тримесечие'!S9+[1]Prev!S9</f>
        <v>211</v>
      </c>
      <c r="T9" s="27">
        <f>'[1]УПФ тримесечие'!T9+[1]Prev!T9</f>
        <v>516034.39</v>
      </c>
      <c r="U9" s="28">
        <f t="shared" ref="U9:V16" si="0">C9+E9+G9+I9+K9+M9+O9+Q9+S9</f>
        <v>12665</v>
      </c>
      <c r="V9" s="28">
        <f t="shared" si="0"/>
        <v>26927600.700000003</v>
      </c>
      <c r="W9" s="29">
        <f>E17-U9</f>
        <v>-7124</v>
      </c>
      <c r="X9" s="29">
        <f>F17-V9</f>
        <v>-12425530.380000003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>
      <c r="A10" s="48"/>
      <c r="B10" s="19" t="s">
        <v>9</v>
      </c>
      <c r="C10" s="27">
        <f>'[1]УПФ тримесечие'!C10+[1]Prev!C10</f>
        <v>3923</v>
      </c>
      <c r="D10" s="27">
        <f>'[1]УПФ тримесечие'!D10+[1]Prev!D10</f>
        <v>6701831.6200000001</v>
      </c>
      <c r="E10" s="27">
        <f>'[1]УПФ тримесечие'!E10+[1]Prev!E10</f>
        <v>852</v>
      </c>
      <c r="F10" s="27">
        <f>'[1]УПФ тримесечие'!F10+[1]Prev!F10</f>
        <v>2297340.5</v>
      </c>
      <c r="G10" s="25"/>
      <c r="H10" s="25"/>
      <c r="I10" s="27">
        <f>'[1]УПФ тримесечие'!I10+[1]Prev!I10</f>
        <v>3180</v>
      </c>
      <c r="J10" s="27">
        <f>'[1]УПФ тримесечие'!J10+[1]Prev!J10</f>
        <v>7322069.4100000001</v>
      </c>
      <c r="K10" s="27">
        <f>'[1]УПФ тримесечие'!K10+[1]Prev!K10</f>
        <v>931</v>
      </c>
      <c r="L10" s="27">
        <f>'[1]УПФ тримесечие'!L10+[1]Prev!L10</f>
        <v>2135907.2599999998</v>
      </c>
      <c r="M10" s="27">
        <f>'[1]УПФ тримесечие'!M10+[1]Prev!M10</f>
        <v>917</v>
      </c>
      <c r="N10" s="27">
        <f>'[1]УПФ тримесечие'!N10+[1]Prev!N10</f>
        <v>3200453.66</v>
      </c>
      <c r="O10" s="27">
        <f>'[1]УПФ тримесечие'!O10+[1]Prev!O10</f>
        <v>30</v>
      </c>
      <c r="P10" s="27">
        <f>'[1]УПФ тримесечие'!P10+[1]Prev!P10</f>
        <v>102551.81</v>
      </c>
      <c r="Q10" s="27">
        <f>'[1]УПФ тримесечие'!Q10+[1]Prev!Q10</f>
        <v>333</v>
      </c>
      <c r="R10" s="27">
        <f>'[1]УПФ тримесечие'!R10+[1]Prev!R10</f>
        <v>502686.95</v>
      </c>
      <c r="S10" s="27">
        <f>'[1]УПФ тримесечие'!S10+[1]Prev!S10</f>
        <v>230</v>
      </c>
      <c r="T10" s="27">
        <f>'[1]УПФ тримесечие'!T10+[1]Prev!T10</f>
        <v>570262.32999999996</v>
      </c>
      <c r="U10" s="28">
        <f t="shared" si="0"/>
        <v>10396</v>
      </c>
      <c r="V10" s="28">
        <f t="shared" si="0"/>
        <v>22833103.539999995</v>
      </c>
      <c r="W10" s="29">
        <f>G17-U10</f>
        <v>18569</v>
      </c>
      <c r="X10" s="29">
        <f>H17-V10</f>
        <v>41084715.909999996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>
      <c r="A11" s="48"/>
      <c r="B11" s="20" t="s">
        <v>10</v>
      </c>
      <c r="C11" s="27">
        <f>'[1]УПФ тримесечие'!C11+[1]Prev!C11</f>
        <v>8589</v>
      </c>
      <c r="D11" s="27">
        <f>'[1]УПФ тримесечие'!D11+[1]Prev!D11</f>
        <v>11092086.469999999</v>
      </c>
      <c r="E11" s="27">
        <f>'[1]УПФ тримесечие'!E11+[1]Prev!E11</f>
        <v>1394</v>
      </c>
      <c r="F11" s="27">
        <f>'[1]УПФ тримесечие'!F11+[1]Prev!F11</f>
        <v>3666437.3600000003</v>
      </c>
      <c r="G11" s="27">
        <f>'[1]УПФ тримесечие'!G11+[1]Prev!G11</f>
        <v>6586</v>
      </c>
      <c r="H11" s="27">
        <f>'[1]УПФ тримесечие'!H11+[1]Prev!H11</f>
        <v>14069388.809999999</v>
      </c>
      <c r="I11" s="25"/>
      <c r="J11" s="25"/>
      <c r="K11" s="27">
        <f>'[1]УПФ тримесечие'!K11+[1]Prev!K11</f>
        <v>1514</v>
      </c>
      <c r="L11" s="27">
        <f>'[1]УПФ тримесечие'!L11+[1]Prev!L11</f>
        <v>3655596.63</v>
      </c>
      <c r="M11" s="27">
        <f>'[1]УПФ тримесечие'!M11+[1]Prev!M11</f>
        <v>1199</v>
      </c>
      <c r="N11" s="27">
        <f>'[1]УПФ тримесечие'!N11+[1]Prev!N11</f>
        <v>3678767.23</v>
      </c>
      <c r="O11" s="27">
        <f>'[1]УПФ тримесечие'!O11+[1]Prev!O11</f>
        <v>68</v>
      </c>
      <c r="P11" s="27">
        <f>'[1]УПФ тримесечие'!P11+[1]Prev!P11</f>
        <v>214605.08000000002</v>
      </c>
      <c r="Q11" s="27">
        <f>'[1]УПФ тримесечие'!Q11+[1]Prev!Q11</f>
        <v>536</v>
      </c>
      <c r="R11" s="27">
        <f>'[1]УПФ тримесечие'!R11+[1]Prev!R11</f>
        <v>722166.03</v>
      </c>
      <c r="S11" s="27">
        <f>'[1]УПФ тримесечие'!S11+[1]Prev!S11</f>
        <v>369</v>
      </c>
      <c r="T11" s="27">
        <f>'[1]УПФ тримесечие'!T11+[1]Prev!T11</f>
        <v>871617.82000000007</v>
      </c>
      <c r="U11" s="28">
        <f t="shared" si="0"/>
        <v>20255</v>
      </c>
      <c r="V11" s="28">
        <f t="shared" si="0"/>
        <v>37970665.429999992</v>
      </c>
      <c r="W11" s="29">
        <f>I17-U11</f>
        <v>837</v>
      </c>
      <c r="X11" s="29">
        <f>J17-V11</f>
        <v>7083633.5500000045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>
      <c r="A12" s="48"/>
      <c r="B12" s="21" t="s">
        <v>18</v>
      </c>
      <c r="C12" s="27">
        <f>'[1]УПФ тримесечие'!C12+[1]Prev!C12</f>
        <v>2707</v>
      </c>
      <c r="D12" s="27">
        <f>'[1]УПФ тримесечие'!D12+[1]Prev!D12</f>
        <v>4217440.55</v>
      </c>
      <c r="E12" s="27">
        <f>'[1]УПФ тримесечие'!E12+[1]Prev!E12</f>
        <v>560</v>
      </c>
      <c r="F12" s="27">
        <f>'[1]УПФ тримесечие'!F12+[1]Prev!F12</f>
        <v>1458283.44</v>
      </c>
      <c r="G12" s="27">
        <f>'[1]УПФ тримесечие'!G12+[1]Prev!G12</f>
        <v>2830</v>
      </c>
      <c r="H12" s="27">
        <f>'[1]УПФ тримесечие'!H12+[1]Prev!H12</f>
        <v>6745118.4400000004</v>
      </c>
      <c r="I12" s="27">
        <f>'[1]УПФ тримесечие'!I12+[1]Prev!I12</f>
        <v>1864</v>
      </c>
      <c r="J12" s="27">
        <f>'[1]УПФ тримесечие'!J12+[1]Prev!J12</f>
        <v>3934091.74</v>
      </c>
      <c r="K12" s="25"/>
      <c r="L12" s="25"/>
      <c r="M12" s="27">
        <f>'[1]УПФ тримесечие'!M12+[1]Prev!M12</f>
        <v>442</v>
      </c>
      <c r="N12" s="27">
        <f>'[1]УПФ тримесечие'!N12+[1]Prev!N12</f>
        <v>1453697.37</v>
      </c>
      <c r="O12" s="27">
        <f>'[1]УПФ тримесечие'!O12+[1]Prev!O12</f>
        <v>30</v>
      </c>
      <c r="P12" s="27">
        <f>'[1]УПФ тримесечие'!P12+[1]Prev!P12</f>
        <v>107078.54000000001</v>
      </c>
      <c r="Q12" s="27">
        <f>'[1]УПФ тримесечие'!Q12+[1]Prev!Q12</f>
        <v>202</v>
      </c>
      <c r="R12" s="27">
        <f>'[1]УПФ тримесечие'!R12+[1]Prev!R12</f>
        <v>305535.61</v>
      </c>
      <c r="S12" s="27">
        <f>'[1]УПФ тримесечие'!S12+[1]Prev!S12</f>
        <v>181</v>
      </c>
      <c r="T12" s="27">
        <f>'[1]УПФ тримесечие'!T12+[1]Prev!T12</f>
        <v>528921.65</v>
      </c>
      <c r="U12" s="28">
        <f t="shared" si="0"/>
        <v>8816</v>
      </c>
      <c r="V12" s="28">
        <f t="shared" si="0"/>
        <v>18750167.339999996</v>
      </c>
      <c r="W12" s="29">
        <f>K17-U12</f>
        <v>-2468</v>
      </c>
      <c r="X12" s="29">
        <f>L17-V12</f>
        <v>-3337126.7899999972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>
      <c r="A13" s="48"/>
      <c r="B13" s="19" t="s">
        <v>11</v>
      </c>
      <c r="C13" s="27">
        <f>'[1]УПФ тримесечие'!C13+[1]Prev!C13</f>
        <v>2976</v>
      </c>
      <c r="D13" s="27">
        <f>'[1]УПФ тримесечие'!D13+[1]Prev!D13</f>
        <v>5041602.41</v>
      </c>
      <c r="E13" s="27">
        <f>'[1]УПФ тримесечие'!E13+[1]Prev!E13</f>
        <v>264</v>
      </c>
      <c r="F13" s="27">
        <f>'[1]УПФ тримесечие'!F13+[1]Prev!F13</f>
        <v>802621.1399999999</v>
      </c>
      <c r="G13" s="27">
        <f>'[1]УПФ тримесечие'!G13+[1]Prev!G13</f>
        <v>3047</v>
      </c>
      <c r="H13" s="27">
        <f>'[1]УПФ тримесечие'!H13+[1]Prev!H13</f>
        <v>7449386.8700000001</v>
      </c>
      <c r="I13" s="27">
        <f>'[1]УПФ тримесечие'!I13+[1]Prev!I13</f>
        <v>2404</v>
      </c>
      <c r="J13" s="27">
        <f>'[1]УПФ тримесечие'!J13+[1]Prev!J13</f>
        <v>5684322.8700000001</v>
      </c>
      <c r="K13" s="27">
        <f>'[1]УПФ тримесечие'!K13+[1]Prev!K13</f>
        <v>602</v>
      </c>
      <c r="L13" s="27">
        <f>'[1]УПФ тримесечие'!L13+[1]Prev!L13</f>
        <v>1472030.23</v>
      </c>
      <c r="M13" s="25"/>
      <c r="N13" s="25"/>
      <c r="O13" s="27">
        <f>'[1]УПФ тримесечие'!O13+[1]Prev!O13</f>
        <v>32</v>
      </c>
      <c r="P13" s="27">
        <f>'[1]УПФ тримесечие'!P13+[1]Prev!P13</f>
        <v>70804.09</v>
      </c>
      <c r="Q13" s="27">
        <f>'[1]УПФ тримесечие'!Q13+[1]Prev!Q13</f>
        <v>195</v>
      </c>
      <c r="R13" s="27">
        <f>'[1]УПФ тримесечие'!R13+[1]Prev!R13</f>
        <v>325004.31</v>
      </c>
      <c r="S13" s="27">
        <f>'[1]УПФ тримесечие'!S13+[1]Prev!S13</f>
        <v>187</v>
      </c>
      <c r="T13" s="27">
        <f>'[1]УПФ тримесечие'!T13+[1]Prev!T13</f>
        <v>516894.25</v>
      </c>
      <c r="U13" s="28">
        <f t="shared" si="0"/>
        <v>9707</v>
      </c>
      <c r="V13" s="28">
        <f t="shared" si="0"/>
        <v>21362666.169999998</v>
      </c>
      <c r="W13" s="29">
        <f>M17-U13</f>
        <v>-5032</v>
      </c>
      <c r="X13" s="29">
        <f>N17-V13</f>
        <v>-6733593.7599999998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ht="32.25" customHeight="1">
      <c r="A14" s="48"/>
      <c r="B14" s="20" t="s">
        <v>12</v>
      </c>
      <c r="C14" s="27">
        <f>'[1]УПФ тримесечие'!C14+[1]Prev!C14</f>
        <v>1815</v>
      </c>
      <c r="D14" s="27">
        <f>'[1]УПФ тримесечие'!D14+[1]Prev!D14</f>
        <v>1914497.1</v>
      </c>
      <c r="E14" s="27">
        <f>'[1]УПФ тримесечие'!E14+[1]Prev!E14</f>
        <v>316</v>
      </c>
      <c r="F14" s="27">
        <f>'[1]УПФ тримесечие'!F14+[1]Prev!F14</f>
        <v>586471.49</v>
      </c>
      <c r="G14" s="27">
        <f>'[1]УПФ тримесечие'!G14+[1]Prev!G14</f>
        <v>1492</v>
      </c>
      <c r="H14" s="27">
        <f>'[1]УПФ тримесечие'!H14+[1]Prev!H14</f>
        <v>2134239.4500000002</v>
      </c>
      <c r="I14" s="27">
        <f>'[1]УПФ тримесечие'!I14+[1]Prev!I14</f>
        <v>1055</v>
      </c>
      <c r="J14" s="27">
        <f>'[1]УПФ тримесечие'!J14+[1]Prev!J14</f>
        <v>1540152.78</v>
      </c>
      <c r="K14" s="27">
        <f>'[1]УПФ тримесечие'!K14+[1]Prev!K14</f>
        <v>373</v>
      </c>
      <c r="L14" s="27">
        <f>'[1]УПФ тримесечие'!L14+[1]Prev!L14</f>
        <v>707407.53</v>
      </c>
      <c r="M14" s="27">
        <f>'[1]УПФ тримесечие'!M14+[1]Prev!M14</f>
        <v>201</v>
      </c>
      <c r="N14" s="27">
        <f>'[1]УПФ тримесечие'!N14+[1]Prev!N14</f>
        <v>418536.54000000004</v>
      </c>
      <c r="O14" s="25"/>
      <c r="P14" s="25"/>
      <c r="Q14" s="27">
        <f>'[1]УПФ тримесечие'!Q14+[1]Prev!Q14</f>
        <v>203</v>
      </c>
      <c r="R14" s="27">
        <f>'[1]УПФ тримесечие'!R14+[1]Prev!R14</f>
        <v>265880.78999999998</v>
      </c>
      <c r="S14" s="27">
        <f>'[1]УПФ тримесечие'!S14+[1]Prev!S14</f>
        <v>81</v>
      </c>
      <c r="T14" s="27">
        <f>'[1]УПФ тримесечие'!T14+[1]Prev!T14</f>
        <v>165001.39000000001</v>
      </c>
      <c r="U14" s="28">
        <f t="shared" si="0"/>
        <v>5536</v>
      </c>
      <c r="V14" s="28">
        <f t="shared" si="0"/>
        <v>7732187.0700000003</v>
      </c>
      <c r="W14" s="29">
        <f>O17-U14</f>
        <v>-5287</v>
      </c>
      <c r="X14" s="29">
        <f>P17-V14</f>
        <v>-7025314.1200000001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1" customFormat="1" ht="32.25" customHeight="1" thickBot="1">
      <c r="A15" s="48"/>
      <c r="B15" s="34" t="s">
        <v>13</v>
      </c>
      <c r="C15" s="27">
        <f>'[1]УПФ тримесечие'!C15+[1]Prev!C15</f>
        <v>754</v>
      </c>
      <c r="D15" s="27">
        <f>'[1]УПФ тримесечие'!D15+[1]Prev!D15</f>
        <v>805747.83000000007</v>
      </c>
      <c r="E15" s="27">
        <f>'[1]УПФ тримесечие'!E15+[1]Prev!E15</f>
        <v>124</v>
      </c>
      <c r="F15" s="27">
        <f>'[1]УПФ тримесечие'!F15+[1]Prev!F15</f>
        <v>243199.86</v>
      </c>
      <c r="G15" s="27">
        <f>'[1]УПФ тримесечие'!G15+[1]Prev!G15</f>
        <v>618</v>
      </c>
      <c r="H15" s="27">
        <f>'[1]УПФ тримесечие'!H15+[1]Prev!H15</f>
        <v>852958.44</v>
      </c>
      <c r="I15" s="27">
        <f>'[1]УПФ тримесечие'!I15+[1]Prev!I15</f>
        <v>656</v>
      </c>
      <c r="J15" s="27">
        <f>'[1]УПФ тримесечие'!J15+[1]Prev!J15</f>
        <v>1101871.8599999999</v>
      </c>
      <c r="K15" s="27">
        <f>'[1]УПФ тримесечие'!K15+[1]Prev!K15</f>
        <v>146</v>
      </c>
      <c r="L15" s="27">
        <f>'[1]УПФ тримесечие'!L15+[1]Prev!L15</f>
        <v>279699.08</v>
      </c>
      <c r="M15" s="27">
        <f>'[1]УПФ тримесечие'!M15+[1]Prev!M15</f>
        <v>98</v>
      </c>
      <c r="N15" s="27">
        <f>'[1]УПФ тримесечие'!N15+[1]Prev!N15</f>
        <v>190328.18</v>
      </c>
      <c r="O15" s="27">
        <f>'[1]УПФ тримесечие'!O15+[1]Prev!O15</f>
        <v>3</v>
      </c>
      <c r="P15" s="27">
        <f>'[1]УПФ тримесечие'!P15+[1]Prev!P15</f>
        <v>5541.16</v>
      </c>
      <c r="Q15" s="25"/>
      <c r="R15" s="25"/>
      <c r="S15" s="27">
        <f>'[1]УПФ тримесечие'!S15+[1]Prev!S15</f>
        <v>32</v>
      </c>
      <c r="T15" s="27">
        <f>'[1]УПФ тримесечие'!T15+[1]Prev!T15</f>
        <v>45547.97</v>
      </c>
      <c r="U15" s="28">
        <f t="shared" si="0"/>
        <v>2431</v>
      </c>
      <c r="V15" s="28">
        <f t="shared" si="0"/>
        <v>3524894.3800000004</v>
      </c>
      <c r="W15" s="29">
        <f>Q17-U15</f>
        <v>99</v>
      </c>
      <c r="X15" s="29">
        <f>R17-V15</f>
        <v>323704.30999999959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7" customFormat="1" ht="32.25" customHeight="1" thickTop="1" thickBot="1">
      <c r="A16" s="49"/>
      <c r="B16" s="35" t="s">
        <v>15</v>
      </c>
      <c r="C16" s="30">
        <f>'[1]УПФ тримесечие'!C16+[1]Prev!C16</f>
        <v>771</v>
      </c>
      <c r="D16" s="30">
        <f>'[1]УПФ тримесечие'!D16+[1]Prev!D16</f>
        <v>867799.52</v>
      </c>
      <c r="E16" s="30">
        <f>'[1]УПФ тримесечие'!E16+[1]Prev!E16</f>
        <v>161</v>
      </c>
      <c r="F16" s="30">
        <f>'[1]УПФ тримесечие'!F16+[1]Prev!F16</f>
        <v>489676.48</v>
      </c>
      <c r="G16" s="30">
        <f>'[1]УПФ тримесечие'!G16+[1]Prev!G16</f>
        <v>735</v>
      </c>
      <c r="H16" s="30">
        <f>'[1]УПФ тримесечие'!H16+[1]Prev!H16</f>
        <v>1202539.75</v>
      </c>
      <c r="I16" s="30">
        <f>'[1]УПФ тримесечие'!I16+[1]Prev!I16</f>
        <v>614</v>
      </c>
      <c r="J16" s="30">
        <f>'[1]УПФ тримесечие'!J16+[1]Prev!J16</f>
        <v>1048157.12</v>
      </c>
      <c r="K16" s="30">
        <f>'[1]УПФ тримесечие'!K16+[1]Prev!K16</f>
        <v>132</v>
      </c>
      <c r="L16" s="30">
        <f>'[1]УПФ тримесечие'!L16+[1]Prev!L16</f>
        <v>212522.31</v>
      </c>
      <c r="M16" s="30">
        <f>'[1]УПФ тримесечие'!M16+[1]Prev!M16</f>
        <v>96</v>
      </c>
      <c r="N16" s="30">
        <f>'[1]УПФ тримесечие'!N16+[1]Prev!N16</f>
        <v>236315.6</v>
      </c>
      <c r="O16" s="30">
        <f>'[1]УПФ тримесечие'!O16+[1]Prev!O16</f>
        <v>4</v>
      </c>
      <c r="P16" s="30">
        <f>'[1]УПФ тримесечие'!P16+[1]Prev!P16</f>
        <v>1829.6</v>
      </c>
      <c r="Q16" s="30">
        <f>'[1]УПФ тримесечие'!Q16+[1]Prev!Q16</f>
        <v>96</v>
      </c>
      <c r="R16" s="30">
        <f>'[1]УПФ тримесечие'!R16+[1]Prev!R16</f>
        <v>199075.27000000002</v>
      </c>
      <c r="S16" s="44"/>
      <c r="T16" s="44"/>
      <c r="U16" s="32">
        <f t="shared" si="0"/>
        <v>2609</v>
      </c>
      <c r="V16" s="32">
        <f t="shared" si="0"/>
        <v>4257915.6500000004</v>
      </c>
      <c r="W16" s="33">
        <f>S17-U16</f>
        <v>-787</v>
      </c>
      <c r="X16" s="33">
        <f>T17-V16</f>
        <v>333782.37999999896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</row>
    <row r="17" spans="1:94" s="12" customFormat="1" ht="16.5" thickTop="1">
      <c r="A17" s="12" t="s">
        <v>0</v>
      </c>
      <c r="B17" s="36" t="s">
        <v>16</v>
      </c>
      <c r="C17" s="12">
        <f>SUM(C8:C16)</f>
        <v>25462</v>
      </c>
      <c r="D17" s="12">
        <f t="shared" ref="D17:V17" si="1">SUM(D8:D16)</f>
        <v>36951893.149999999</v>
      </c>
      <c r="E17" s="12">
        <f t="shared" si="1"/>
        <v>5541</v>
      </c>
      <c r="F17" s="12">
        <f t="shared" si="1"/>
        <v>14502070.32</v>
      </c>
      <c r="G17" s="12">
        <f t="shared" si="1"/>
        <v>28965</v>
      </c>
      <c r="H17" s="12">
        <f t="shared" si="1"/>
        <v>63917819.449999996</v>
      </c>
      <c r="I17" s="12">
        <f t="shared" si="1"/>
        <v>21092</v>
      </c>
      <c r="J17" s="12">
        <f t="shared" si="1"/>
        <v>45054298.979999997</v>
      </c>
      <c r="K17" s="12">
        <f t="shared" si="1"/>
        <v>6348</v>
      </c>
      <c r="L17" s="12">
        <f t="shared" si="1"/>
        <v>15413040.549999999</v>
      </c>
      <c r="M17" s="12">
        <f t="shared" si="1"/>
        <v>4675</v>
      </c>
      <c r="N17" s="12">
        <f t="shared" si="1"/>
        <v>14629072.409999998</v>
      </c>
      <c r="O17" s="12">
        <f t="shared" si="1"/>
        <v>249</v>
      </c>
      <c r="P17" s="12">
        <f t="shared" si="1"/>
        <v>706872.95</v>
      </c>
      <c r="Q17" s="12">
        <f t="shared" si="1"/>
        <v>2530</v>
      </c>
      <c r="R17" s="12">
        <f t="shared" si="1"/>
        <v>3848598.69</v>
      </c>
      <c r="S17" s="12">
        <f t="shared" si="1"/>
        <v>1822</v>
      </c>
      <c r="T17" s="12">
        <f t="shared" si="1"/>
        <v>4591698.0299999993</v>
      </c>
      <c r="U17" s="12">
        <f t="shared" si="1"/>
        <v>96684</v>
      </c>
      <c r="V17" s="12">
        <f t="shared" si="1"/>
        <v>199615364.52999997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s="12" customFormat="1" ht="22.5" customHeight="1">
      <c r="A19" s="54"/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</row>
    <row r="20" spans="1:94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  <row r="44" ht="13.5" customHeight="1"/>
  </sheetData>
  <mergeCells count="17">
    <mergeCell ref="A1:X1"/>
    <mergeCell ref="A2:X2"/>
    <mergeCell ref="A5:B7"/>
    <mergeCell ref="C5:X5"/>
    <mergeCell ref="C6:D6"/>
    <mergeCell ref="E6:F6"/>
    <mergeCell ref="G6:H6"/>
    <mergeCell ref="I6:J6"/>
    <mergeCell ref="K6:L6"/>
    <mergeCell ref="M6:N6"/>
    <mergeCell ref="W6:X6"/>
    <mergeCell ref="A8:A16"/>
    <mergeCell ref="A19:X19"/>
    <mergeCell ref="O6:P6"/>
    <mergeCell ref="Q6:R6"/>
    <mergeCell ref="S6:T6"/>
    <mergeCell ref="U6:V6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4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II-ро тримесечие 2016 г.</vt:lpstr>
      <vt:lpstr>УПФ - I-во полугодие 2016 г.</vt:lpstr>
      <vt:lpstr>'УПФ - II-ро тримесечие 2016 г.'!Print_Area</vt:lpstr>
      <vt:lpstr>'УПФ - I-во полугодие 2016 г.'!Print_Area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dashev_k</cp:lastModifiedBy>
  <cp:lastPrinted>2016-08-24T07:43:24Z</cp:lastPrinted>
  <dcterms:created xsi:type="dcterms:W3CDTF">2004-05-22T18:25:26Z</dcterms:created>
  <dcterms:modified xsi:type="dcterms:W3CDTF">2016-08-29T08:19:13Z</dcterms:modified>
</cp:coreProperties>
</file>