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11340" windowHeight="6300" tabRatio="602"/>
  </bookViews>
  <sheets>
    <sheet name="УПФ - I-во тримесечие 2016 г." sheetId="6" r:id="rId1"/>
  </sheets>
  <definedNames>
    <definedName name="_xlnm.Print_Area" localSheetId="0">'УПФ - I-во тримесечие 2016 г.'!$A$1:$X$39</definedName>
    <definedName name="_xlnm.Print_Titles" localSheetId="0">'УПФ - I-во тримесечие 2016 г.'!$A:$B</definedName>
  </definedNames>
  <calcPr calcId="124519"/>
</workbook>
</file>

<file path=xl/calcChain.xml><?xml version="1.0" encoding="utf-8"?>
<calcChain xmlns="http://schemas.openxmlformats.org/spreadsheetml/2006/main">
  <c r="D17" i="6"/>
  <c r="T17"/>
  <c r="X16" s="1"/>
  <c r="V16"/>
  <c r="U16"/>
  <c r="V15"/>
  <c r="U15"/>
  <c r="V14"/>
  <c r="U14"/>
  <c r="V13"/>
  <c r="U13"/>
  <c r="V12"/>
  <c r="U12"/>
  <c r="V11"/>
  <c r="U11"/>
  <c r="V10"/>
  <c r="U10"/>
  <c r="V9"/>
  <c r="U9"/>
  <c r="V8"/>
  <c r="U8"/>
  <c r="W8" s="1"/>
  <c r="C17"/>
  <c r="S17"/>
  <c r="W16" s="1"/>
  <c r="E17"/>
  <c r="F17"/>
  <c r="G17"/>
  <c r="H17"/>
  <c r="I17"/>
  <c r="J17"/>
  <c r="K17"/>
  <c r="L17"/>
  <c r="M17"/>
  <c r="N17"/>
  <c r="O17"/>
  <c r="P17"/>
  <c r="Q17"/>
  <c r="R17"/>
  <c r="X15" s="1"/>
  <c r="U17"/>
  <c r="V17"/>
  <c r="W15"/>
  <c r="X14"/>
  <c r="W14"/>
  <c r="X13"/>
  <c r="W13"/>
  <c r="X12"/>
  <c r="W12"/>
  <c r="X11"/>
  <c r="W11"/>
  <c r="X10"/>
  <c r="W10"/>
  <c r="X9"/>
  <c r="W9"/>
  <c r="X8" l="1"/>
</calcChain>
</file>

<file path=xl/sharedStrings.xml><?xml version="1.0" encoding="utf-8"?>
<sst xmlns="http://schemas.openxmlformats.org/spreadsheetml/2006/main" count="49" uniqueCount="20">
  <si>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</si>
  <si>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</si>
  <si>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</si>
  <si>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</si>
  <si>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</si>
  <si>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</si>
  <si>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</si>
  <si>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</si>
  <si>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</si>
  <si>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</si>
  <si>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</si>
  <si>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</si>
  <si>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</si>
  <si>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</si>
  <si>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</si>
  <si>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</si>
  <si>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</si>
  <si>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 на 16.05.2016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</si>
  <si>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01.01.2016 г. - 31.03.2016 г. </t>
    </r>
  </si>
  <si>
    <t xml:space="preserve">"Ен Ен УПФ" </t>
  </si>
</sst>
</file>

<file path=xl/styles.xml><?xml version="1.0" encoding="utf-8"?>
<styleSheet xmlns="http://schemas.openxmlformats.org/spreadsheetml/2006/main">
  <fonts count="14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3" xfId="0" applyNumberFormat="1" applyFont="1" applyBorder="1" applyAlignment="1"/>
    <xf numFmtId="4" fontId="1" fillId="2" borderId="3" xfId="0" applyNumberFormat="1" applyFont="1" applyFill="1" applyBorder="1" applyAlignment="1"/>
    <xf numFmtId="3" fontId="9" fillId="0" borderId="3" xfId="0" applyNumberFormat="1" applyFont="1" applyFill="1" applyBorder="1" applyAlignment="1"/>
    <xf numFmtId="3" fontId="7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0" fontId="13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31"/>
          <c:y val="1.98807157057654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701259093546947E-2"/>
          <c:y val="8.3499005964214751E-2"/>
          <c:w val="0.886207891307349"/>
          <c:h val="0.70576540755467243"/>
        </c:manualLayout>
      </c:layout>
      <c:barChart>
        <c:barDir val="col"/>
        <c:grouping val="clustered"/>
        <c:ser>
          <c:idx val="0"/>
          <c:order val="0"/>
          <c:tx>
            <c:strRef>
              <c:f>'УПФ - I-во тримесечие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7.9261658832349875E-3"/>
                  <c:y val="1.1868284159678676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2016 г.'!$X$8</c:f>
              <c:numCache>
                <c:formatCode>#,##0</c:formatCode>
                <c:ptCount val="1"/>
                <c:pt idx="0">
                  <c:v>-10436042.039999999</c:v>
                </c:pt>
              </c:numCache>
            </c:numRef>
          </c:val>
        </c:ser>
        <c:ser>
          <c:idx val="1"/>
          <c:order val="1"/>
          <c:tx>
            <c:strRef>
              <c:f>'УПФ - I-во тримесечие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7.7722933616508208E-3"/>
                  <c:y val="4.401325021605064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2016 г.'!$X$9</c:f>
              <c:numCache>
                <c:formatCode>#,##0</c:formatCode>
                <c:ptCount val="1"/>
                <c:pt idx="0">
                  <c:v>-5949617.6199999992</c:v>
                </c:pt>
              </c:numCache>
            </c:numRef>
          </c:val>
        </c:ser>
        <c:ser>
          <c:idx val="2"/>
          <c:order val="2"/>
          <c:tx>
            <c:strRef>
              <c:f>'УПФ - I-во тримесечие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8.003177048673555E-5"/>
                  <c:y val="-3.6250651271603012E-3"/>
                </c:manualLayout>
              </c:layout>
              <c:dLblPos val="outEnd"/>
              <c:showVal val="1"/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2016 г.'!$X$10</c:f>
              <c:numCache>
                <c:formatCode>#,##0</c:formatCode>
                <c:ptCount val="1"/>
                <c:pt idx="0">
                  <c:v>22160369.700000003</c:v>
                </c:pt>
              </c:numCache>
            </c:numRef>
          </c:val>
        </c:ser>
        <c:ser>
          <c:idx val="3"/>
          <c:order val="3"/>
          <c:tx>
            <c:strRef>
              <c:f>'УПФ - I-во тримесечие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5238655591870935E-3"/>
                  <c:y val="-6.8084908324883495E-3"/>
                </c:manualLayout>
              </c:layout>
              <c:dLblPos val="outEnd"/>
              <c:showVal val="1"/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2016 г.'!$X$11</c:f>
              <c:numCache>
                <c:formatCode>#,##0</c:formatCode>
                <c:ptCount val="1"/>
                <c:pt idx="0">
                  <c:v>3714529.0399999991</c:v>
                </c:pt>
              </c:numCache>
            </c:numRef>
          </c:val>
        </c:ser>
        <c:ser>
          <c:idx val="4"/>
          <c:order val="4"/>
          <c:tx>
            <c:strRef>
              <c:f>'УПФ - I-во тримесечие 2016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2016 г.'!$X$12</c:f>
              <c:numCache>
                <c:formatCode>#,##0</c:formatCode>
                <c:ptCount val="1"/>
                <c:pt idx="0">
                  <c:v>-1908291.620000002</c:v>
                </c:pt>
              </c:numCache>
            </c:numRef>
          </c:val>
        </c:ser>
        <c:ser>
          <c:idx val="5"/>
          <c:order val="5"/>
          <c:tx>
            <c:strRef>
              <c:f>'УПФ - I-во тримесечие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3.8242925138282312E-3"/>
                  <c:y val="-8.4558154869111696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2016 г.'!$X$13</c:f>
              <c:numCache>
                <c:formatCode>#,##0</c:formatCode>
                <c:ptCount val="1"/>
                <c:pt idx="0">
                  <c:v>-3697711.2400000012</c:v>
                </c:pt>
              </c:numCache>
            </c:numRef>
          </c:val>
        </c:ser>
        <c:ser>
          <c:idx val="7"/>
          <c:order val="6"/>
          <c:tx>
            <c:strRef>
              <c:f>'УПФ - I-во тримесечие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chemeClr val="bg1">
                  <a:lumMod val="7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2016 г.'!$X$14</c:f>
              <c:numCache>
                <c:formatCode>#,##0</c:formatCode>
                <c:ptCount val="1"/>
                <c:pt idx="0">
                  <c:v>-3611719.0400000005</c:v>
                </c:pt>
              </c:numCache>
            </c:numRef>
          </c:val>
        </c:ser>
        <c:ser>
          <c:idx val="8"/>
          <c:order val="7"/>
          <c:tx>
            <c:strRef>
              <c:f>'УПФ - I-во тримесечие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2806302692845639E-3"/>
                  <c:y val="-4.7031455962745928E-3"/>
                </c:manualLayout>
              </c:layout>
              <c:dLblPos val="outEnd"/>
              <c:showVal val="1"/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2016 г.'!$X$15</c:f>
              <c:numCache>
                <c:formatCode>#,##0</c:formatCode>
                <c:ptCount val="1"/>
                <c:pt idx="0">
                  <c:v>270775.89000000013</c:v>
                </c:pt>
              </c:numCache>
            </c:numRef>
          </c:val>
        </c:ser>
        <c:ser>
          <c:idx val="9"/>
          <c:order val="8"/>
          <c:tx>
            <c:strRef>
              <c:f>'УПФ - I-во тримесечие 2016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2016 г.'!$X$16</c:f>
              <c:numCache>
                <c:formatCode>#,##0</c:formatCode>
                <c:ptCount val="1"/>
                <c:pt idx="0">
                  <c:v>-542293.0699999996</c:v>
                </c:pt>
              </c:numCache>
            </c:numRef>
          </c:val>
        </c:ser>
        <c:dLbls>
          <c:showVal val="1"/>
        </c:dLbls>
        <c:gapWidth val="20"/>
        <c:axId val="56552832"/>
        <c:axId val="57222272"/>
      </c:barChart>
      <c:catAx>
        <c:axId val="56552832"/>
        <c:scaling>
          <c:orientation val="minMax"/>
        </c:scaling>
        <c:delete val="1"/>
        <c:axPos val="b"/>
        <c:tickLblPos val="nextTo"/>
        <c:crossAx val="57222272"/>
        <c:crosses val="autoZero"/>
        <c:auto val="1"/>
        <c:lblAlgn val="ctr"/>
        <c:lblOffset val="100"/>
      </c:catAx>
      <c:valAx>
        <c:axId val="572222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5528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8835942001152298E-2"/>
          <c:y val="0.81709741550695825"/>
          <c:w val="0.8966823506817746"/>
          <c:h val="0.159045725646123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1939953810623566"/>
          <c:y val="1.388891580038558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8129330254041581E-2"/>
          <c:y val="8.1349363973687056E-2"/>
          <c:w val="0.9099307159353347"/>
          <c:h val="0.70635057499103848"/>
        </c:manualLayout>
      </c:layout>
      <c:barChart>
        <c:barDir val="col"/>
        <c:grouping val="clustered"/>
        <c:ser>
          <c:idx val="0"/>
          <c:order val="0"/>
          <c:tx>
            <c:strRef>
              <c:f>'УПФ - I-во тримесечие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2016 г.'!$W$8</c:f>
              <c:numCache>
                <c:formatCode>#,##0</c:formatCode>
                <c:ptCount val="1"/>
                <c:pt idx="0">
                  <c:v>913</c:v>
                </c:pt>
              </c:numCache>
            </c:numRef>
          </c:val>
        </c:ser>
        <c:ser>
          <c:idx val="1"/>
          <c:order val="1"/>
          <c:tx>
            <c:strRef>
              <c:f>'УПФ - I-во тримесечие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2016 г.'!$W$9</c:f>
              <c:numCache>
                <c:formatCode>#,##0</c:formatCode>
                <c:ptCount val="1"/>
                <c:pt idx="0">
                  <c:v>-3715</c:v>
                </c:pt>
              </c:numCache>
            </c:numRef>
          </c:val>
        </c:ser>
        <c:ser>
          <c:idx val="2"/>
          <c:order val="2"/>
          <c:tx>
            <c:strRef>
              <c:f>'УПФ - I-во тримесечие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503982253206638E-3"/>
                  <c:y val="3.127417046408015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2016 г.'!$W$10</c:f>
              <c:numCache>
                <c:formatCode>#,##0</c:formatCode>
                <c:ptCount val="1"/>
                <c:pt idx="0">
                  <c:v>10168</c:v>
                </c:pt>
              </c:numCache>
            </c:numRef>
          </c:val>
        </c:ser>
        <c:ser>
          <c:idx val="3"/>
          <c:order val="3"/>
          <c:tx>
            <c:strRef>
              <c:f>'УПФ - I-во тримесечие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-1.5496916405480926E-3"/>
                  <c:y val="1.051098369971598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2016 г.'!$W$11</c:f>
              <c:numCache>
                <c:formatCode>#,##0</c:formatCode>
                <c:ptCount val="1"/>
                <c:pt idx="0">
                  <c:v>-247</c:v>
                </c:pt>
              </c:numCache>
            </c:numRef>
          </c:val>
        </c:ser>
        <c:ser>
          <c:idx val="4"/>
          <c:order val="4"/>
          <c:tx>
            <c:strRef>
              <c:f>'УПФ - I-во тримесечие 2016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2016 г.'!$W$12</c:f>
              <c:numCache>
                <c:formatCode>#,##0</c:formatCode>
                <c:ptCount val="1"/>
                <c:pt idx="0">
                  <c:v>-1279</c:v>
                </c:pt>
              </c:numCache>
            </c:numRef>
          </c:val>
        </c:ser>
        <c:ser>
          <c:idx val="5"/>
          <c:order val="5"/>
          <c:tx>
            <c:strRef>
              <c:f>'УПФ - I-во тримесечие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2016 г.'!$W$13</c:f>
              <c:numCache>
                <c:formatCode>#,##0</c:formatCode>
                <c:ptCount val="1"/>
                <c:pt idx="0">
                  <c:v>-2644</c:v>
                </c:pt>
              </c:numCache>
            </c:numRef>
          </c:val>
        </c:ser>
        <c:ser>
          <c:idx val="7"/>
          <c:order val="6"/>
          <c:tx>
            <c:strRef>
              <c:f>'УПФ - I-во тримесечие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5.6788603700101241E-3"/>
                  <c:y val="2.9245333447938159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Val val="1"/>
          </c:dLbls>
          <c:val>
            <c:numRef>
              <c:f>'УПФ - I-во тримесечие 2016 г.'!$W$14</c:f>
              <c:numCache>
                <c:formatCode>#,##0</c:formatCode>
                <c:ptCount val="1"/>
                <c:pt idx="0">
                  <c:v>-2703</c:v>
                </c:pt>
              </c:numCache>
            </c:numRef>
          </c:val>
        </c:ser>
        <c:ser>
          <c:idx val="8"/>
          <c:order val="7"/>
          <c:tx>
            <c:strRef>
              <c:f>'УПФ - I-во тримесечие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2016 г.'!$W$15</c:f>
              <c:numCache>
                <c:formatCode>#,##0</c:formatCode>
                <c:ptCount val="1"/>
                <c:pt idx="0">
                  <c:v>89</c:v>
                </c:pt>
              </c:numCache>
            </c:numRef>
          </c:val>
        </c:ser>
        <c:ser>
          <c:idx val="9"/>
          <c:order val="8"/>
          <c:tx>
            <c:strRef>
              <c:f>'УПФ - I-во тримесечие 2016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solidFill>
                <a:srgbClr val="C0C0C0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2016 г.'!$W$16</c:f>
              <c:numCache>
                <c:formatCode>#,##0</c:formatCode>
                <c:ptCount val="1"/>
                <c:pt idx="0">
                  <c:v>-582</c:v>
                </c:pt>
              </c:numCache>
            </c:numRef>
          </c:val>
        </c:ser>
        <c:dLbls>
          <c:showVal val="1"/>
        </c:dLbls>
        <c:gapWidth val="20"/>
        <c:axId val="57285248"/>
        <c:axId val="57299328"/>
      </c:barChart>
      <c:catAx>
        <c:axId val="57285248"/>
        <c:scaling>
          <c:orientation val="minMax"/>
        </c:scaling>
        <c:delete val="1"/>
        <c:axPos val="b"/>
        <c:tickLblPos val="nextTo"/>
        <c:crossAx val="57299328"/>
        <c:crosses val="autoZero"/>
        <c:auto val="1"/>
        <c:lblAlgn val="ctr"/>
        <c:lblOffset val="100"/>
      </c:catAx>
      <c:valAx>
        <c:axId val="57299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72852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3.5164036958925796E-2"/>
          <c:y val="0.81150950890824358"/>
          <c:w val="0.92672971519388969"/>
          <c:h val="0.16666698960462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22" r="0.75000000000000022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508001</xdr:colOff>
      <xdr:row>19</xdr:row>
      <xdr:rowOff>28575</xdr:rowOff>
    </xdr:from>
    <xdr:to>
      <xdr:col>24</xdr:col>
      <xdr:colOff>1</xdr:colOff>
      <xdr:row>43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444500</xdr:colOff>
      <xdr:row>43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P20"/>
  <sheetViews>
    <sheetView tabSelected="1" zoomScale="75" zoomScaleSheetLayoutView="75" workbookViewId="0">
      <selection sqref="A1:X1"/>
    </sheetView>
  </sheetViews>
  <sheetFormatPr defaultRowHeight="15.75"/>
  <cols>
    <col min="1" max="1" width="6.85546875" style="2" customWidth="1"/>
    <col min="2" max="2" width="24.85546875" style="2" customWidth="1"/>
    <col min="3" max="3" width="7.7109375" style="2" customWidth="1"/>
    <col min="4" max="4" width="11.5703125" style="2" customWidth="1"/>
    <col min="5" max="5" width="7.85546875" style="2" customWidth="1"/>
    <col min="6" max="6" width="10.5703125" style="2" customWidth="1"/>
    <col min="7" max="7" width="7.85546875" style="2" customWidth="1"/>
    <col min="8" max="8" width="12.42578125" style="2" customWidth="1"/>
    <col min="9" max="9" width="7.85546875" style="2" customWidth="1"/>
    <col min="10" max="10" width="12.7109375" style="2" customWidth="1"/>
    <col min="11" max="11" width="7.28515625" style="2" customWidth="1"/>
    <col min="12" max="12" width="12.85546875" style="2" customWidth="1"/>
    <col min="13" max="13" width="7.28515625" style="2" customWidth="1"/>
    <col min="14" max="14" width="12.7109375" style="2" customWidth="1"/>
    <col min="15" max="15" width="7.28515625" style="2" customWidth="1"/>
    <col min="16" max="16" width="10.5703125" style="2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16384" width="9.140625" style="2"/>
  </cols>
  <sheetData>
    <row r="1" spans="1:94" ht="18.75">
      <c r="A1" s="42" t="s">
        <v>18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94" ht="18.75">
      <c r="A2" s="42" t="s">
        <v>17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94" ht="16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4" ht="15.75" customHeight="1">
      <c r="A5" s="38" t="s">
        <v>4</v>
      </c>
      <c r="B5" s="38"/>
      <c r="C5" s="44" t="s">
        <v>5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>
      <c r="A6" s="38"/>
      <c r="B6" s="38"/>
      <c r="C6" s="38" t="s">
        <v>7</v>
      </c>
      <c r="D6" s="38"/>
      <c r="E6" s="38" t="s">
        <v>8</v>
      </c>
      <c r="F6" s="38"/>
      <c r="G6" s="38" t="s">
        <v>9</v>
      </c>
      <c r="H6" s="38"/>
      <c r="I6" s="38" t="s">
        <v>10</v>
      </c>
      <c r="J6" s="38"/>
      <c r="K6" s="38" t="s">
        <v>19</v>
      </c>
      <c r="L6" s="38"/>
      <c r="M6" s="38" t="s">
        <v>11</v>
      </c>
      <c r="N6" s="38"/>
      <c r="O6" s="38" t="s">
        <v>12</v>
      </c>
      <c r="P6" s="38"/>
      <c r="Q6" s="38" t="s">
        <v>14</v>
      </c>
      <c r="R6" s="38"/>
      <c r="S6" s="38" t="s">
        <v>15</v>
      </c>
      <c r="T6" s="38"/>
      <c r="U6" s="45" t="s">
        <v>0</v>
      </c>
      <c r="V6" s="45"/>
      <c r="W6" s="43" t="s">
        <v>6</v>
      </c>
      <c r="X6" s="43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>
      <c r="A7" s="38"/>
      <c r="B7" s="38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>
      <c r="A8" s="39" t="s">
        <v>1</v>
      </c>
      <c r="B8" s="19" t="s">
        <v>7</v>
      </c>
      <c r="C8" s="25"/>
      <c r="D8" s="26"/>
      <c r="E8" s="27">
        <v>930</v>
      </c>
      <c r="F8" s="27">
        <v>2281898.64</v>
      </c>
      <c r="G8" s="27">
        <v>5062</v>
      </c>
      <c r="H8" s="27">
        <v>11540501.18</v>
      </c>
      <c r="I8" s="27">
        <v>4072</v>
      </c>
      <c r="J8" s="27">
        <v>8557463.5</v>
      </c>
      <c r="K8" s="27">
        <v>892</v>
      </c>
      <c r="L8" s="27">
        <v>2275603.0499999998</v>
      </c>
      <c r="M8" s="27">
        <v>848</v>
      </c>
      <c r="N8" s="27">
        <v>2426905.88</v>
      </c>
      <c r="O8" s="27">
        <v>34</v>
      </c>
      <c r="P8" s="27">
        <v>75760.28</v>
      </c>
      <c r="Q8" s="27">
        <v>364</v>
      </c>
      <c r="R8" s="27">
        <v>603178.22</v>
      </c>
      <c r="S8" s="27">
        <v>225</v>
      </c>
      <c r="T8" s="27">
        <v>510800.08</v>
      </c>
      <c r="U8" s="28">
        <f>C8+E8+G8+I8+K8+M8+O8+Q8+S8</f>
        <v>12427</v>
      </c>
      <c r="V8" s="28">
        <f>D8+F8+H8+J8+L8+N8+P8+R8+T8</f>
        <v>28272110.829999998</v>
      </c>
      <c r="W8" s="29">
        <f>C17-U8</f>
        <v>913</v>
      </c>
      <c r="X8" s="29">
        <f>D17-V8</f>
        <v>-10436042.039999999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>
      <c r="A9" s="40"/>
      <c r="B9" s="19" t="s">
        <v>8</v>
      </c>
      <c r="C9" s="27">
        <v>2069</v>
      </c>
      <c r="D9" s="27">
        <v>3069119.57</v>
      </c>
      <c r="E9" s="25"/>
      <c r="F9" s="26"/>
      <c r="G9" s="27">
        <v>2189</v>
      </c>
      <c r="H9" s="27">
        <v>4859455.25</v>
      </c>
      <c r="I9" s="27">
        <v>1486</v>
      </c>
      <c r="J9" s="27">
        <v>3560824.97</v>
      </c>
      <c r="K9" s="27">
        <v>414</v>
      </c>
      <c r="L9" s="27">
        <v>921255.93</v>
      </c>
      <c r="M9" s="27">
        <v>71</v>
      </c>
      <c r="N9" s="27">
        <v>315070</v>
      </c>
      <c r="O9" s="27">
        <v>11</v>
      </c>
      <c r="P9" s="27">
        <v>12510.55</v>
      </c>
      <c r="Q9" s="27">
        <v>159</v>
      </c>
      <c r="R9" s="27">
        <v>240812.54</v>
      </c>
      <c r="S9" s="27">
        <v>104</v>
      </c>
      <c r="T9" s="27">
        <v>240433.95</v>
      </c>
      <c r="U9" s="28">
        <f t="shared" ref="U9:U16" si="0">C9+E9+G9+I9+K9+M9+O9+Q9+S9</f>
        <v>6503</v>
      </c>
      <c r="V9" s="28">
        <f t="shared" ref="V9:V16" si="1">D9+F9+H9+J9+L9+N9+P9+R9+T9</f>
        <v>13219482.76</v>
      </c>
      <c r="W9" s="29">
        <f>E17-U9</f>
        <v>-3715</v>
      </c>
      <c r="X9" s="29">
        <f>F17-V9</f>
        <v>-5949617.6199999992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>
      <c r="A10" s="40"/>
      <c r="B10" s="19" t="s">
        <v>9</v>
      </c>
      <c r="C10" s="27">
        <v>2038</v>
      </c>
      <c r="D10" s="27">
        <v>3279160.93</v>
      </c>
      <c r="E10" s="27">
        <v>400</v>
      </c>
      <c r="F10" s="27">
        <v>1083415.1200000001</v>
      </c>
      <c r="G10" s="25"/>
      <c r="H10" s="26"/>
      <c r="I10" s="27">
        <v>1538</v>
      </c>
      <c r="J10" s="27">
        <v>3518312.73</v>
      </c>
      <c r="K10" s="27">
        <v>489</v>
      </c>
      <c r="L10" s="27">
        <v>1117588.8799999999</v>
      </c>
      <c r="M10" s="27">
        <v>411</v>
      </c>
      <c r="N10" s="27">
        <v>1341895.5</v>
      </c>
      <c r="O10" s="27">
        <v>22</v>
      </c>
      <c r="P10" s="27">
        <v>60221.27</v>
      </c>
      <c r="Q10" s="27">
        <v>175</v>
      </c>
      <c r="R10" s="27">
        <v>274617.71000000002</v>
      </c>
      <c r="S10" s="27">
        <v>101</v>
      </c>
      <c r="T10" s="27">
        <v>194116.91</v>
      </c>
      <c r="U10" s="28">
        <f t="shared" si="0"/>
        <v>5174</v>
      </c>
      <c r="V10" s="28">
        <f t="shared" si="1"/>
        <v>10869329.050000001</v>
      </c>
      <c r="W10" s="29">
        <f>G17-U10</f>
        <v>10168</v>
      </c>
      <c r="X10" s="29">
        <f>H17-V10</f>
        <v>22160369.700000003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>
      <c r="A11" s="40"/>
      <c r="B11" s="20" t="s">
        <v>10</v>
      </c>
      <c r="C11" s="27">
        <v>4525</v>
      </c>
      <c r="D11" s="27">
        <v>5265559.59</v>
      </c>
      <c r="E11" s="27">
        <v>687</v>
      </c>
      <c r="F11" s="27">
        <v>1817260.52</v>
      </c>
      <c r="G11" s="27">
        <v>3458</v>
      </c>
      <c r="H11" s="27">
        <v>7188350.04</v>
      </c>
      <c r="I11" s="25"/>
      <c r="J11" s="26"/>
      <c r="K11" s="27">
        <v>782</v>
      </c>
      <c r="L11" s="27">
        <v>1650685.37</v>
      </c>
      <c r="M11" s="27">
        <v>614</v>
      </c>
      <c r="N11" s="27">
        <v>1836449.69</v>
      </c>
      <c r="O11" s="27">
        <v>38</v>
      </c>
      <c r="P11" s="27">
        <v>46686.05</v>
      </c>
      <c r="Q11" s="27">
        <v>273</v>
      </c>
      <c r="R11" s="27">
        <v>380641.91</v>
      </c>
      <c r="S11" s="27">
        <v>174</v>
      </c>
      <c r="T11" s="27">
        <v>354146.28</v>
      </c>
      <c r="U11" s="28">
        <f t="shared" si="0"/>
        <v>10551</v>
      </c>
      <c r="V11" s="28">
        <f t="shared" si="1"/>
        <v>18539779.450000003</v>
      </c>
      <c r="W11" s="29">
        <f>I17-U11</f>
        <v>-247</v>
      </c>
      <c r="X11" s="29">
        <f>J17-V11</f>
        <v>3714529.0399999991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>
      <c r="A12" s="40"/>
      <c r="B12" s="21" t="s">
        <v>19</v>
      </c>
      <c r="C12" s="27">
        <v>1388</v>
      </c>
      <c r="D12" s="27">
        <v>2008078.23</v>
      </c>
      <c r="E12" s="27">
        <v>274</v>
      </c>
      <c r="F12" s="27">
        <v>766342.57</v>
      </c>
      <c r="G12" s="27">
        <v>1513</v>
      </c>
      <c r="H12" s="27">
        <v>3486645.24</v>
      </c>
      <c r="I12" s="27">
        <v>867</v>
      </c>
      <c r="J12" s="27">
        <v>1845189.92</v>
      </c>
      <c r="K12" s="25"/>
      <c r="L12" s="26"/>
      <c r="M12" s="27">
        <v>229</v>
      </c>
      <c r="N12" s="27">
        <v>662874.18000000005</v>
      </c>
      <c r="O12" s="27">
        <v>15</v>
      </c>
      <c r="P12" s="27">
        <v>48119.9</v>
      </c>
      <c r="Q12" s="27">
        <v>111</v>
      </c>
      <c r="R12" s="27">
        <v>174181.82</v>
      </c>
      <c r="S12" s="27">
        <v>71</v>
      </c>
      <c r="T12" s="27">
        <v>166760.76</v>
      </c>
      <c r="U12" s="28">
        <f t="shared" si="0"/>
        <v>4468</v>
      </c>
      <c r="V12" s="28">
        <f t="shared" si="1"/>
        <v>9158192.620000001</v>
      </c>
      <c r="W12" s="29">
        <f>K17-U12</f>
        <v>-1279</v>
      </c>
      <c r="X12" s="29">
        <f>L17-V12</f>
        <v>-1908291.620000002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>
      <c r="A13" s="40"/>
      <c r="B13" s="19" t="s">
        <v>11</v>
      </c>
      <c r="C13" s="27">
        <v>1575</v>
      </c>
      <c r="D13" s="27">
        <v>2507638.92</v>
      </c>
      <c r="E13" s="27">
        <v>163</v>
      </c>
      <c r="F13" s="27">
        <v>499545.35</v>
      </c>
      <c r="G13" s="27">
        <v>1617</v>
      </c>
      <c r="H13" s="27">
        <v>3833159.49</v>
      </c>
      <c r="I13" s="27">
        <v>1170</v>
      </c>
      <c r="J13" s="27">
        <v>2720708.39</v>
      </c>
      <c r="K13" s="27">
        <v>278</v>
      </c>
      <c r="L13" s="27">
        <v>673099.42</v>
      </c>
      <c r="M13" s="25"/>
      <c r="N13" s="26"/>
      <c r="O13" s="27">
        <v>18</v>
      </c>
      <c r="P13" s="27">
        <v>40706.57</v>
      </c>
      <c r="Q13" s="27">
        <v>110</v>
      </c>
      <c r="R13" s="27">
        <v>180932.2</v>
      </c>
      <c r="S13" s="27">
        <v>92</v>
      </c>
      <c r="T13" s="27">
        <v>247742.15</v>
      </c>
      <c r="U13" s="28">
        <f t="shared" si="0"/>
        <v>5023</v>
      </c>
      <c r="V13" s="28">
        <f t="shared" si="1"/>
        <v>10703532.49</v>
      </c>
      <c r="W13" s="29">
        <f>M17-U13</f>
        <v>-2644</v>
      </c>
      <c r="X13" s="29">
        <f>N17-V13</f>
        <v>-3697711.2400000012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>
      <c r="A14" s="40"/>
      <c r="B14" s="20" t="s">
        <v>12</v>
      </c>
      <c r="C14" s="27">
        <v>938</v>
      </c>
      <c r="D14" s="27">
        <v>882363.22</v>
      </c>
      <c r="E14" s="27">
        <v>172</v>
      </c>
      <c r="F14" s="27">
        <v>362166.58</v>
      </c>
      <c r="G14" s="27">
        <v>790</v>
      </c>
      <c r="H14" s="27">
        <v>1084706.8999999999</v>
      </c>
      <c r="I14" s="27">
        <v>541</v>
      </c>
      <c r="J14" s="27">
        <v>874916.18</v>
      </c>
      <c r="K14" s="27">
        <v>179</v>
      </c>
      <c r="L14" s="27">
        <v>336234.47</v>
      </c>
      <c r="M14" s="27">
        <v>102</v>
      </c>
      <c r="N14" s="27">
        <v>196925.51</v>
      </c>
      <c r="O14" s="25"/>
      <c r="P14" s="26"/>
      <c r="Q14" s="27">
        <v>85</v>
      </c>
      <c r="R14" s="27">
        <v>91665.54</v>
      </c>
      <c r="S14" s="27">
        <v>39</v>
      </c>
      <c r="T14" s="27">
        <v>72883.27</v>
      </c>
      <c r="U14" s="28">
        <f t="shared" si="0"/>
        <v>2846</v>
      </c>
      <c r="V14" s="28">
        <f t="shared" si="1"/>
        <v>3901861.6700000004</v>
      </c>
      <c r="W14" s="29">
        <f>O17-U14</f>
        <v>-2703</v>
      </c>
      <c r="X14" s="29">
        <f>P17-V14</f>
        <v>-3611719.0400000005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1" customFormat="1" ht="32.25" customHeight="1" thickBot="1">
      <c r="A15" s="40"/>
      <c r="B15" s="34" t="s">
        <v>13</v>
      </c>
      <c r="C15" s="27">
        <v>368</v>
      </c>
      <c r="D15" s="27">
        <v>345745.81</v>
      </c>
      <c r="E15" s="27">
        <v>62</v>
      </c>
      <c r="F15" s="27">
        <v>120907.49</v>
      </c>
      <c r="G15" s="27">
        <v>322</v>
      </c>
      <c r="H15" s="27">
        <v>423215.89</v>
      </c>
      <c r="I15" s="27">
        <v>325</v>
      </c>
      <c r="J15" s="27">
        <v>599918.43999999994</v>
      </c>
      <c r="K15" s="27">
        <v>83</v>
      </c>
      <c r="L15" s="27">
        <v>170487.88</v>
      </c>
      <c r="M15" s="27">
        <v>55</v>
      </c>
      <c r="N15" s="27">
        <v>115306.6</v>
      </c>
      <c r="O15" s="27">
        <v>2</v>
      </c>
      <c r="P15" s="27">
        <v>4619.9799999999996</v>
      </c>
      <c r="Q15" s="25"/>
      <c r="R15" s="26"/>
      <c r="S15" s="27">
        <v>19</v>
      </c>
      <c r="T15" s="27">
        <v>22386.02</v>
      </c>
      <c r="U15" s="28">
        <f t="shared" si="0"/>
        <v>1236</v>
      </c>
      <c r="V15" s="28">
        <f t="shared" si="1"/>
        <v>1802588.1099999999</v>
      </c>
      <c r="W15" s="29">
        <f>Q17-U15</f>
        <v>89</v>
      </c>
      <c r="X15" s="29">
        <f>R17-V15</f>
        <v>270775.89000000013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7" customFormat="1" ht="32.25" customHeight="1" thickTop="1" thickBot="1">
      <c r="A16" s="41"/>
      <c r="B16" s="35" t="s">
        <v>15</v>
      </c>
      <c r="C16" s="30">
        <v>439</v>
      </c>
      <c r="D16" s="30">
        <v>478402.52</v>
      </c>
      <c r="E16" s="30">
        <v>100</v>
      </c>
      <c r="F16" s="30">
        <v>338328.87</v>
      </c>
      <c r="G16" s="30">
        <v>391</v>
      </c>
      <c r="H16" s="30">
        <v>613664.76</v>
      </c>
      <c r="I16" s="30">
        <v>305</v>
      </c>
      <c r="J16" s="30">
        <v>576974.36</v>
      </c>
      <c r="K16" s="30">
        <v>72</v>
      </c>
      <c r="L16" s="30">
        <v>104946</v>
      </c>
      <c r="M16" s="30">
        <v>49</v>
      </c>
      <c r="N16" s="30">
        <v>110393.89</v>
      </c>
      <c r="O16" s="30">
        <v>3</v>
      </c>
      <c r="P16" s="30">
        <v>1518.03</v>
      </c>
      <c r="Q16" s="30">
        <v>48</v>
      </c>
      <c r="R16" s="30">
        <v>127334.06</v>
      </c>
      <c r="S16" s="31"/>
      <c r="T16" s="31"/>
      <c r="U16" s="32">
        <f t="shared" si="0"/>
        <v>1407</v>
      </c>
      <c r="V16" s="32">
        <f t="shared" si="1"/>
        <v>2351562.4899999998</v>
      </c>
      <c r="W16" s="33">
        <f>S17-U16</f>
        <v>-582</v>
      </c>
      <c r="X16" s="33">
        <f>T17-V16</f>
        <v>-542293.0699999996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2" customFormat="1" ht="16.5" thickTop="1">
      <c r="A17" s="12" t="s">
        <v>0</v>
      </c>
      <c r="B17" s="36" t="s">
        <v>16</v>
      </c>
      <c r="C17" s="12">
        <f>SUM(C8:C16)</f>
        <v>13340</v>
      </c>
      <c r="D17" s="12">
        <f t="shared" ref="D17:V17" si="2">SUM(D8:D16)</f>
        <v>17836068.789999999</v>
      </c>
      <c r="E17" s="12">
        <f t="shared" si="2"/>
        <v>2788</v>
      </c>
      <c r="F17" s="12">
        <f t="shared" si="2"/>
        <v>7269865.1400000006</v>
      </c>
      <c r="G17" s="12">
        <f t="shared" si="2"/>
        <v>15342</v>
      </c>
      <c r="H17" s="12">
        <f t="shared" si="2"/>
        <v>33029698.750000004</v>
      </c>
      <c r="I17" s="12">
        <f t="shared" si="2"/>
        <v>10304</v>
      </c>
      <c r="J17" s="12">
        <f t="shared" si="2"/>
        <v>22254308.490000002</v>
      </c>
      <c r="K17" s="12">
        <f t="shared" si="2"/>
        <v>3189</v>
      </c>
      <c r="L17" s="12">
        <f t="shared" si="2"/>
        <v>7249900.9999999991</v>
      </c>
      <c r="M17" s="12">
        <f t="shared" si="2"/>
        <v>2379</v>
      </c>
      <c r="N17" s="12">
        <f t="shared" si="2"/>
        <v>7005821.2499999991</v>
      </c>
      <c r="O17" s="12">
        <f t="shared" si="2"/>
        <v>143</v>
      </c>
      <c r="P17" s="12">
        <f t="shared" si="2"/>
        <v>290142.63</v>
      </c>
      <c r="Q17" s="12">
        <f t="shared" si="2"/>
        <v>1325</v>
      </c>
      <c r="R17" s="12">
        <f t="shared" si="2"/>
        <v>2073364</v>
      </c>
      <c r="S17" s="12">
        <f t="shared" si="2"/>
        <v>825</v>
      </c>
      <c r="T17" s="12">
        <f t="shared" si="2"/>
        <v>1809269.4200000002</v>
      </c>
      <c r="U17" s="12">
        <f t="shared" si="2"/>
        <v>49635</v>
      </c>
      <c r="V17" s="12">
        <f t="shared" si="2"/>
        <v>98818439.469999999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s="12" customFormat="1" ht="22.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</row>
    <row r="20" spans="1:94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</sheetData>
  <mergeCells count="17">
    <mergeCell ref="A1:X1"/>
    <mergeCell ref="A2:X2"/>
    <mergeCell ref="W6:X6"/>
    <mergeCell ref="C5:X5"/>
    <mergeCell ref="U6:V6"/>
    <mergeCell ref="O6:P6"/>
    <mergeCell ref="G6:H6"/>
    <mergeCell ref="I6:J6"/>
    <mergeCell ref="A19:X19"/>
    <mergeCell ref="K6:L6"/>
    <mergeCell ref="M6:N6"/>
    <mergeCell ref="C6:D6"/>
    <mergeCell ref="E6:F6"/>
    <mergeCell ref="A5:B7"/>
    <mergeCell ref="Q6:R6"/>
    <mergeCell ref="S6:T6"/>
    <mergeCell ref="A8:A16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УПФ - I-во тримесечие 2016 г.</vt:lpstr>
      <vt:lpstr>'УПФ - I-во тримесечие 2016 г.'!Print_Area</vt:lpstr>
      <vt:lpstr>'УПФ - I-во тримесечие 2016 г.'!Print_Titles</vt:lpstr>
    </vt:vector>
  </TitlesOfParts>
  <Company>КФН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2016-05-31T07:18:24Z</cp:lastPrinted>
  <dcterms:created xsi:type="dcterms:W3CDTF">2004-05-22T18:25:26Z</dcterms:created>
  <dcterms:modified xsi:type="dcterms:W3CDTF">2016-05-31T07:18:26Z</dcterms:modified>
</cp:coreProperties>
</file>