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90" windowWidth="11355" windowHeight="8700" tabRatio="799"/>
  </bookViews>
  <sheets>
    <sheet name="Таблица №1-ПОД " sheetId="24" r:id="rId1"/>
    <sheet name="Таблица №2-ПОД" sheetId="25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" sheetId="22" r:id="rId19"/>
    <sheet name="Графика №4" sheetId="23" r:id="rId20"/>
  </sheets>
  <definedNames>
    <definedName name="_xlnm.Print_Area" localSheetId="7">'Таблица №1-ОФ'!$A$1:$E$21</definedName>
    <definedName name="_xlnm.Print_Area" localSheetId="12">'Таблица№ 2-ОФ'!$A$1:$E$20</definedName>
  </definedNames>
  <calcPr calcId="124519"/>
</workbook>
</file>

<file path=xl/calcChain.xml><?xml version="1.0" encoding="utf-8"?>
<calcChain xmlns="http://schemas.openxmlformats.org/spreadsheetml/2006/main">
  <c r="AD5" i="29"/>
  <c r="AE5"/>
  <c r="AF5"/>
  <c r="AG5"/>
  <c r="AD6"/>
  <c r="AE6"/>
  <c r="AF6"/>
  <c r="AG6"/>
  <c r="AE7"/>
  <c r="AF7"/>
  <c r="AG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B4" i="28"/>
  <c r="C4"/>
  <c r="D4"/>
  <c r="E4"/>
  <c r="F4"/>
  <c r="G4"/>
  <c r="H4"/>
  <c r="I4"/>
  <c r="B14" i="27"/>
  <c r="C14"/>
  <c r="D14"/>
  <c r="E14"/>
  <c r="F14"/>
  <c r="G14"/>
  <c r="H14"/>
  <c r="I14"/>
  <c r="L5" i="25"/>
  <c r="M5"/>
  <c r="L6"/>
  <c r="M6"/>
  <c r="L7"/>
  <c r="M7"/>
  <c r="L8"/>
  <c r="M8"/>
  <c r="L9"/>
  <c r="M9"/>
  <c r="L10"/>
  <c r="M10"/>
  <c r="L11"/>
  <c r="M11"/>
  <c r="L12"/>
  <c r="M12"/>
  <c r="L13"/>
  <c r="M13"/>
  <c r="B15"/>
  <c r="C15"/>
  <c r="D15"/>
  <c r="E15"/>
  <c r="F15"/>
  <c r="G15"/>
  <c r="H15"/>
  <c r="I15"/>
  <c r="J15"/>
  <c r="K15"/>
  <c r="L15"/>
  <c r="M15"/>
  <c r="V6" i="24"/>
  <c r="W6"/>
  <c r="V7"/>
  <c r="W7"/>
  <c r="V8"/>
  <c r="W8"/>
  <c r="V9"/>
  <c r="W9"/>
  <c r="V10"/>
  <c r="W10"/>
  <c r="V11"/>
  <c r="W11"/>
  <c r="V12"/>
  <c r="W12"/>
</calcChain>
</file>

<file path=xl/sharedStrings.xml><?xml version="1.0" encoding="utf-8"?>
<sst xmlns="http://schemas.openxmlformats.org/spreadsheetml/2006/main" count="453" uniqueCount="109">
  <si>
    <t xml:space="preserve">ПОК "ДСК-РОДИНА" АД </t>
  </si>
  <si>
    <t xml:space="preserve">ПОД "АЛИАНЦ БЪЛГАРИЯ" АД </t>
  </si>
  <si>
    <t>ПОД "ТОПЛИНА" АД</t>
  </si>
  <si>
    <t>(хил. лв)</t>
  </si>
  <si>
    <t>ДПФ</t>
  </si>
  <si>
    <t xml:space="preserve">ПОК "ДОВЕРИЕ" АД </t>
  </si>
  <si>
    <t xml:space="preserve">ПОК "СЪГЛАСИЕ" АД 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</si>
  <si>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</si>
  <si>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</si>
  <si>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</si>
  <si>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</si>
  <si>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</si>
  <si>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</si>
  <si>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</si>
  <si>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</si>
  <si>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</si>
  <si>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ПОД                                                Година, Месец 
       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</si>
  <si>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</si>
  <si>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</si>
  <si>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 xml:space="preserve">Пазарен  дял на пенсионноосигурителните дружества по броя на осигурените лица в управляваните от тях фондове за допълнително пенсионно осигуряване </t>
  </si>
  <si>
    <t xml:space="preserve">ПОД                                                Година, Месец 
                                             </t>
  </si>
  <si>
    <t xml:space="preserve">ПОД                                                ФДПО 
                                             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</si>
  <si>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</si>
  <si>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</si>
  <si>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ПОД                                                Година, Месец 
                                                   </t>
  </si>
  <si>
    <t xml:space="preserve"> ПОАД "ЦКБ-СИЛА" </t>
  </si>
  <si>
    <t xml:space="preserve">Пазарен дял на пенсионноосигурителните дружества по размера на нетните активи в управляваните от тях фондове за допълнително пенсионно осигуряване                            </t>
  </si>
  <si>
    <t xml:space="preserve">ПОД                                                Година, Месец 
                                           </t>
  </si>
  <si>
    <t>ПОД "АЛИАНЦ БЪЛГАРИЯ" АД</t>
  </si>
  <si>
    <t xml:space="preserve">ПОД                                                ФДПО 
                                           </t>
  </si>
  <si>
    <t xml:space="preserve">ПОД                                                ФДПО </t>
  </si>
  <si>
    <t xml:space="preserve">ПОД "АЛИАНЦ БЪЛГАРИЯ" АД  </t>
  </si>
  <si>
    <t>"ПЕНСИОННООСИГУРИТЕЛЕН ИНСТИТУТ" АД</t>
  </si>
  <si>
    <t>ДПФПС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</si>
  <si>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</si>
  <si>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</si>
  <si>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</si>
  <si>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</si>
  <si>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</si>
  <si>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</si>
  <si>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</si>
  <si>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</si>
  <si>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</si>
  <si>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</si>
  <si>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</t>
  </si>
  <si>
    <t>* "ПОД Утре" АД е с отнета пенсионна лицензия и от 12.11.2015 г. е в процес на ликвидация. Посочените данни към 31.03.2016 г. са на база на изготвения съгласно приложимите счетоводни стандарти финансов отчет на дружеството в ликвидация.</t>
  </si>
  <si>
    <t xml:space="preserve">Забележка: </t>
  </si>
  <si>
    <t>Нетен финансов резултат</t>
  </si>
  <si>
    <t>Финансов резултат преди данъци</t>
  </si>
  <si>
    <t>Разходи за управление на собствени средства</t>
  </si>
  <si>
    <t>Общо разходи в т.ч.</t>
  </si>
  <si>
    <t xml:space="preserve">Приходи от управление на собствени средства </t>
  </si>
  <si>
    <t xml:space="preserve">Приходи от такси и удръжки </t>
  </si>
  <si>
    <t>Общо приходи в т.ч.</t>
  </si>
  <si>
    <t>I триме-сечие 2016</t>
  </si>
  <si>
    <t>I триме-сечие 2015</t>
  </si>
  <si>
    <t xml:space="preserve">ОБЩО   </t>
  </si>
  <si>
    <t>"ПОД УТРЕ" АД - в ликвидация*</t>
  </si>
  <si>
    <t>"ПЕНСИОННО
ОСИГУРИТЕЛЕН ИНСТИТУТ" АД</t>
  </si>
  <si>
    <t>ПОД "БЪДЕЩЕ" АД</t>
  </si>
  <si>
    <t xml:space="preserve">ПОАД "ЦКБ-СИЛА"     </t>
  </si>
  <si>
    <t>"ЕН ЕН ПОД" ЕАД</t>
  </si>
  <si>
    <t>ПОК "СЪГЛАСИЕ" АД</t>
  </si>
  <si>
    <t xml:space="preserve">ПОК "ДОВЕРИЕ" АД  </t>
  </si>
  <si>
    <t>Пенсионноосигурително дружество</t>
  </si>
  <si>
    <t>(хил. лв.)</t>
  </si>
  <si>
    <t>Финансови показатели на пенсионноосигурителните дружества</t>
  </si>
  <si>
    <t>* "ПОД Утре" АД е с отнета пенсионна лицензия и от 12.11.2015 г. е в процес на ликвидация. Посочените данни са на база на финансовия отчет на "ПОД Утре" АД - в ликвидация.</t>
  </si>
  <si>
    <t>–</t>
  </si>
  <si>
    <t>ПОК "ДСК-РОДИНА" АД</t>
  </si>
  <si>
    <t>31.03.2016</t>
  </si>
  <si>
    <t>31.03.2015</t>
  </si>
  <si>
    <t xml:space="preserve">Общо за пенсионните фондове </t>
  </si>
  <si>
    <t xml:space="preserve">ППФ </t>
  </si>
  <si>
    <t xml:space="preserve">УПФ </t>
  </si>
  <si>
    <t xml:space="preserve">ПОД </t>
  </si>
  <si>
    <t xml:space="preserve">                                                                                   Година
ПОД</t>
  </si>
  <si>
    <t xml:space="preserve">Балансови активи на пенсионноосигурителните дружества и на управляваните от тях пенсионни фондове </t>
  </si>
  <si>
    <t>ОТНОСИТЕЛЕН ДЯЛ ПО ВИДОВЕ
ПЕНСИОННИ ФОНДОВЕ</t>
  </si>
  <si>
    <t>Относителен дял на балансовите активи на пенсионните фондове по дружества към 31.03.2016 г.</t>
  </si>
  <si>
    <t>I тримесечие 2016</t>
  </si>
  <si>
    <t>I тримесечие 2015</t>
  </si>
  <si>
    <t xml:space="preserve">ДПФ </t>
  </si>
  <si>
    <t>Приходи от такси и удръжки на пенсионноосигурителните дружества по видове пенсионни фондове</t>
  </si>
  <si>
    <t xml:space="preserve">ДПФПС </t>
  </si>
  <si>
    <t xml:space="preserve">Относително разпределение на приходите от такси и удръжки по пенсионноосигурителни дружества </t>
  </si>
  <si>
    <t xml:space="preserve">Общо </t>
  </si>
  <si>
    <t>Еднократна встъпителна такса, такса при промяна на участие и други такси</t>
  </si>
  <si>
    <t>Инвестиционна такса</t>
  </si>
  <si>
    <t xml:space="preserve">Удръжка от осигурителната вноска </t>
  </si>
  <si>
    <t xml:space="preserve">ПОАД "ЦКБ-СИЛА"               </t>
  </si>
  <si>
    <t xml:space="preserve">ПОК "ДСК-РОДИНА" АД    </t>
  </si>
  <si>
    <t xml:space="preserve">ПОК "СЪГЛАСИЕ" АД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</si>
  <si>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</si>
  <si>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>Приходи на ПОД от такси и удръжки (по видове) за първото тримесечие на 2016 година</t>
  </si>
  <si>
    <t>-</t>
  </si>
  <si>
    <t xml:space="preserve">ПОАД "ЦКБ-СИЛА"      </t>
  </si>
  <si>
    <t xml:space="preserve">ПОК "ДСК-РОДИНА" АД                                      </t>
  </si>
  <si>
    <t xml:space="preserve">ПОК "СЪГЛАСИЕ" АД  </t>
  </si>
  <si>
    <t xml:space="preserve">          Пенсионноосигурително дружество,   
ФДПО
Видове такси и удръжки                                 .                                                       </t>
  </si>
  <si>
    <t>Структура на приходите на ПОД от такси и удръжки (по видове)  за първото тримесечие на 2016 година</t>
  </si>
  <si>
    <t xml:space="preserve">                                                                          ФДПО                                                      
  ПОД                                                </t>
  </si>
  <si>
    <t xml:space="preserve">                                                                                   ФДПО, 
                                                                          Година                                   ПОД                                             </t>
  </si>
  <si>
    <t>Брой на осигурените лица във фондовете за допълнително пенсионно осигуряване по ПОД към 31.03.2016 г.</t>
  </si>
  <si>
    <t>Относително разпределение на осигурените лица във фондовете за допълнително пенсионно осигуряване по ПОД към 31.03.2016 г.</t>
  </si>
  <si>
    <t>Брой на новоосигурените лица във фондовете за допълнително пенсионно осигуряване за първо тримесечие на 2016 година</t>
  </si>
  <si>
    <t>Нетни активи на управляваните от пенсионноосигурителните дружества фондове за допълнително пенсионно осигуряване към 31.03.2016 г.</t>
  </si>
  <si>
    <t>Относително разпределение на нетните активи във фондовете за допълнително пенсионно осигуряване към 31.03.2016 г.</t>
  </si>
  <si>
    <t xml:space="preserve">                                     Финансови показатели                                                                 Период                         </t>
  </si>
</sst>
</file>

<file path=xl/styles.xml><?xml version="1.0" encoding="utf-8"?>
<styleSheet xmlns="http://schemas.openxmlformats.org/spreadsheetml/2006/main">
  <numFmts count="6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0.000%"/>
    <numFmt numFmtId="169" formatCode="0.00000%"/>
  </numFmts>
  <fonts count="22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4"/>
      <name val="Arial"/>
      <family val="2"/>
      <charset val="204"/>
    </font>
    <font>
      <b/>
      <sz val="12"/>
      <color rgb="FF080000"/>
      <name val="Arial"/>
      <family val="2"/>
      <charset val="204"/>
    </font>
    <font>
      <sz val="12"/>
      <color rgb="FF080000"/>
      <name val="Tahoma"/>
      <family val="2"/>
      <charset val="204"/>
    </font>
    <font>
      <b/>
      <sz val="10"/>
      <color rgb="FF080000"/>
      <name val="Arial"/>
      <family val="2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sz val="8"/>
      <color rgb="FF08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1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4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23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" xfId="2" applyFont="1" applyBorder="1" applyAlignment="1">
      <alignment horizontal="left" wrapText="1"/>
    </xf>
    <xf numFmtId="3" fontId="5" fillId="0" borderId="1" xfId="0" applyNumberFormat="1" applyFont="1" applyFill="1" applyBorder="1"/>
    <xf numFmtId="3" fontId="5" fillId="0" borderId="1" xfId="0" applyNumberFormat="1" applyFont="1" applyFill="1" applyBorder="1" applyAlignment="1">
      <alignment horizontal="right"/>
    </xf>
    <xf numFmtId="164" fontId="5" fillId="0" borderId="1" xfId="2" applyFont="1" applyBorder="1" applyAlignment="1">
      <alignment wrapText="1"/>
    </xf>
    <xf numFmtId="4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/>
    <xf numFmtId="3" fontId="0" fillId="0" borderId="0" xfId="0" applyNumberFormat="1"/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5" xfId="0" applyFont="1" applyFill="1" applyBorder="1" applyAlignment="1">
      <alignment vertical="center" wrapText="1"/>
    </xf>
    <xf numFmtId="3" fontId="3" fillId="0" borderId="5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2" applyFont="1" applyFill="1" applyBorder="1" applyAlignment="1">
      <alignment horizontal="left"/>
    </xf>
    <xf numFmtId="2" fontId="5" fillId="0" borderId="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164" fontId="5" fillId="0" borderId="6" xfId="2" applyFont="1" applyBorder="1" applyAlignment="1">
      <alignment horizontal="center" vertical="center" wrapText="1"/>
    </xf>
    <xf numFmtId="164" fontId="5" fillId="0" borderId="1" xfId="2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/>
    <xf numFmtId="0" fontId="5" fillId="0" borderId="1" xfId="0" applyFont="1" applyBorder="1" applyAlignment="1">
      <alignment horizontal="center" vertical="center"/>
    </xf>
    <xf numFmtId="164" fontId="5" fillId="0" borderId="1" xfId="2" applyFont="1" applyBorder="1" applyAlignment="1">
      <alignment horizontal="left"/>
    </xf>
    <xf numFmtId="2" fontId="5" fillId="0" borderId="1" xfId="2" applyNumberFormat="1" applyFont="1" applyBorder="1" applyAlignment="1"/>
    <xf numFmtId="2" fontId="5" fillId="0" borderId="0" xfId="0" applyNumberFormat="1" applyFont="1"/>
    <xf numFmtId="2" fontId="5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5" fillId="0" borderId="0" xfId="0" applyNumberFormat="1" applyFo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164" fontId="5" fillId="0" borderId="0" xfId="2" applyFont="1" applyBorder="1" applyAlignment="1">
      <alignment vertical="center"/>
    </xf>
    <xf numFmtId="165" fontId="5" fillId="0" borderId="0" xfId="0" applyNumberFormat="1" applyFont="1" applyBorder="1"/>
    <xf numFmtId="0" fontId="5" fillId="0" borderId="0" xfId="3" applyFont="1" applyBorder="1" applyAlignment="1">
      <alignment horizontal="center" vertical="center" wrapText="1"/>
    </xf>
    <xf numFmtId="3" fontId="5" fillId="0" borderId="0" xfId="0" applyNumberFormat="1" applyFont="1" applyBorder="1" applyAlignment="1"/>
    <xf numFmtId="164" fontId="5" fillId="0" borderId="0" xfId="1" applyFont="1" applyBorder="1" applyAlignment="1">
      <alignment vertical="center"/>
    </xf>
    <xf numFmtId="2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3" fontId="5" fillId="0" borderId="0" xfId="4" applyNumberFormat="1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164" fontId="5" fillId="0" borderId="6" xfId="2" applyFont="1" applyBorder="1" applyAlignment="1">
      <alignment horizontal="center" vertical="center"/>
    </xf>
    <xf numFmtId="4" fontId="5" fillId="0" borderId="0" xfId="0" applyNumberFormat="1" applyFont="1" applyBorder="1" applyAlignment="1">
      <alignment vertical="center" wrapText="1"/>
    </xf>
    <xf numFmtId="4" fontId="5" fillId="0" borderId="0" xfId="5" applyNumberFormat="1" applyFont="1" applyBorder="1" applyAlignment="1">
      <alignment vertical="center" wrapText="1"/>
    </xf>
    <xf numFmtId="4" fontId="5" fillId="0" borderId="0" xfId="1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Fill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3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5" fillId="0" borderId="1" xfId="0" applyFont="1" applyFill="1" applyBorder="1" applyAlignment="1">
      <alignment wrapText="1"/>
    </xf>
    <xf numFmtId="164" fontId="5" fillId="0" borderId="1" xfId="2" applyFont="1" applyFill="1" applyBorder="1" applyAlignment="1">
      <alignment horizontal="left" wrapText="1"/>
    </xf>
    <xf numFmtId="164" fontId="5" fillId="0" borderId="1" xfId="2" applyFont="1" applyFill="1" applyBorder="1" applyAlignment="1">
      <alignment wrapText="1"/>
    </xf>
    <xf numFmtId="3" fontId="9" fillId="0" borderId="1" xfId="0" applyNumberFormat="1" applyFont="1" applyFill="1" applyBorder="1" applyAlignment="1">
      <alignment horizontal="right" wrapText="1"/>
    </xf>
    <xf numFmtId="164" fontId="5" fillId="0" borderId="0" xfId="2" applyFont="1" applyFill="1" applyBorder="1" applyAlignment="1">
      <alignment horizontal="center" vertical="center" wrapText="1"/>
    </xf>
    <xf numFmtId="164" fontId="5" fillId="0" borderId="6" xfId="2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5" fillId="0" borderId="8" xfId="0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wrapText="1" shrinkToFit="1"/>
    </xf>
    <xf numFmtId="2" fontId="4" fillId="0" borderId="9" xfId="0" applyNumberFormat="1" applyFont="1" applyFill="1" applyBorder="1" applyAlignment="1">
      <alignment horizontal="right" wrapText="1" shrinkToFit="1"/>
    </xf>
    <xf numFmtId="3" fontId="5" fillId="0" borderId="9" xfId="0" applyNumberFormat="1" applyFont="1" applyBorder="1" applyAlignment="1">
      <alignment wrapText="1"/>
    </xf>
    <xf numFmtId="3" fontId="4" fillId="0" borderId="9" xfId="0" applyNumberFormat="1" applyFont="1" applyBorder="1" applyAlignment="1">
      <alignment horizontal="right" wrapText="1"/>
    </xf>
    <xf numFmtId="0" fontId="5" fillId="0" borderId="9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164" fontId="4" fillId="0" borderId="1" xfId="2" applyFont="1" applyFill="1" applyBorder="1" applyAlignment="1">
      <alignment horizontal="left" wrapText="1"/>
    </xf>
    <xf numFmtId="164" fontId="4" fillId="0" borderId="1" xfId="2" applyFont="1" applyBorder="1" applyAlignment="1">
      <alignment horizontal="left" wrapText="1"/>
    </xf>
    <xf numFmtId="164" fontId="4" fillId="0" borderId="1" xfId="2" applyFont="1" applyBorder="1" applyAlignment="1">
      <alignment vertical="center" wrapText="1"/>
    </xf>
    <xf numFmtId="0" fontId="4" fillId="0" borderId="9" xfId="0" applyFont="1" applyBorder="1" applyAlignment="1">
      <alignment horizontal="right" wrapText="1"/>
    </xf>
    <xf numFmtId="0" fontId="4" fillId="0" borderId="0" xfId="6" applyFont="1" applyFill="1" applyAlignment="1"/>
    <xf numFmtId="3" fontId="4" fillId="0" borderId="0" xfId="6" applyNumberFormat="1" applyFont="1" applyFill="1" applyAlignment="1"/>
    <xf numFmtId="0" fontId="4" fillId="0" borderId="0" xfId="6" applyFont="1" applyFill="1" applyAlignment="1">
      <alignment horizontal="center"/>
    </xf>
    <xf numFmtId="4" fontId="4" fillId="0" borderId="0" xfId="6" applyNumberFormat="1" applyFont="1" applyFill="1" applyAlignment="1"/>
    <xf numFmtId="1" fontId="3" fillId="0" borderId="0" xfId="6" applyNumberFormat="1" applyFont="1" applyFill="1" applyBorder="1" applyAlignment="1"/>
    <xf numFmtId="3" fontId="4" fillId="0" borderId="1" xfId="6" applyNumberFormat="1" applyFont="1" applyFill="1" applyBorder="1" applyAlignment="1"/>
    <xf numFmtId="3" fontId="4" fillId="0" borderId="1" xfId="6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wrapText="1"/>
    </xf>
    <xf numFmtId="0" fontId="4" fillId="0" borderId="0" xfId="6" applyFont="1" applyFill="1" applyBorder="1" applyAlignment="1"/>
    <xf numFmtId="0" fontId="3" fillId="0" borderId="0" xfId="6" applyFont="1" applyFill="1" applyBorder="1" applyAlignment="1"/>
    <xf numFmtId="0" fontId="4" fillId="0" borderId="1" xfId="6" applyFont="1" applyFill="1" applyBorder="1" applyAlignment="1">
      <alignment wrapText="1"/>
    </xf>
    <xf numFmtId="0" fontId="6" fillId="0" borderId="1" xfId="6" applyFont="1" applyFill="1" applyBorder="1" applyAlignment="1"/>
    <xf numFmtId="0" fontId="4" fillId="0" borderId="1" xfId="7" applyFont="1" applyFill="1" applyBorder="1" applyAlignment="1">
      <alignment wrapText="1"/>
    </xf>
    <xf numFmtId="0" fontId="4" fillId="0" borderId="0" xfId="6" applyFont="1" applyFill="1" applyAlignment="1">
      <alignment wrapText="1"/>
    </xf>
    <xf numFmtId="0" fontId="4" fillId="0" borderId="0" xfId="6" applyFont="1" applyFill="1" applyBorder="1" applyAlignment="1">
      <alignment wrapText="1"/>
    </xf>
    <xf numFmtId="3" fontId="4" fillId="0" borderId="0" xfId="6" applyNumberFormat="1" applyFont="1" applyFill="1" applyBorder="1" applyAlignment="1">
      <alignment wrapText="1"/>
    </xf>
    <xf numFmtId="0" fontId="12" fillId="0" borderId="0" xfId="7" applyFont="1" applyFill="1"/>
    <xf numFmtId="0" fontId="4" fillId="0" borderId="1" xfId="7" applyFont="1" applyFill="1" applyBorder="1" applyAlignment="1">
      <alignment horizontal="center" vertical="center" wrapText="1"/>
    </xf>
    <xf numFmtId="0" fontId="2" fillId="0" borderId="0" xfId="7" applyFill="1"/>
    <xf numFmtId="2" fontId="2" fillId="0" borderId="0" xfId="7" applyNumberFormat="1" applyFill="1"/>
    <xf numFmtId="0" fontId="2" fillId="0" borderId="0" xfId="7" applyFill="1" applyBorder="1"/>
    <xf numFmtId="3" fontId="2" fillId="0" borderId="0" xfId="7" applyNumberFormat="1" applyFill="1"/>
    <xf numFmtId="3" fontId="4" fillId="0" borderId="1" xfId="7" applyNumberFormat="1" applyFont="1" applyFill="1" applyBorder="1" applyAlignment="1">
      <alignment horizontal="right"/>
    </xf>
    <xf numFmtId="164" fontId="4" fillId="0" borderId="1" xfId="8" applyFont="1" applyFill="1" applyBorder="1" applyAlignment="1">
      <alignment horizontal="left" wrapText="1"/>
    </xf>
    <xf numFmtId="3" fontId="4" fillId="0" borderId="1" xfId="7" applyNumberFormat="1" applyFont="1" applyFill="1" applyBorder="1"/>
    <xf numFmtId="164" fontId="4" fillId="0" borderId="1" xfId="8" applyFont="1" applyFill="1" applyBorder="1" applyAlignment="1">
      <alignment wrapText="1"/>
    </xf>
    <xf numFmtId="49" fontId="4" fillId="0" borderId="14" xfId="7" applyNumberFormat="1" applyFont="1" applyFill="1" applyBorder="1" applyAlignment="1">
      <alignment horizontal="center" vertical="center" wrapText="1"/>
    </xf>
    <xf numFmtId="0" fontId="2" fillId="0" borderId="0" xfId="7"/>
    <xf numFmtId="10" fontId="2" fillId="0" borderId="0" xfId="5" applyNumberFormat="1" applyFill="1"/>
    <xf numFmtId="2" fontId="2" fillId="0" borderId="0" xfId="5" applyNumberFormat="1" applyFill="1"/>
    <xf numFmtId="49" fontId="2" fillId="0" borderId="0" xfId="7" applyNumberFormat="1" applyFill="1"/>
    <xf numFmtId="168" fontId="0" fillId="0" borderId="0" xfId="17" applyNumberFormat="1" applyFont="1" applyFill="1"/>
    <xf numFmtId="2" fontId="2" fillId="0" borderId="0" xfId="7" applyNumberFormat="1"/>
    <xf numFmtId="4" fontId="2" fillId="0" borderId="0" xfId="7" applyNumberFormat="1"/>
    <xf numFmtId="2" fontId="6" fillId="0" borderId="1" xfId="0" applyNumberFormat="1" applyFont="1" applyFill="1" applyBorder="1" applyAlignment="1">
      <alignment horizontal="right"/>
    </xf>
    <xf numFmtId="0" fontId="4" fillId="0" borderId="1" xfId="7" applyFont="1" applyBorder="1" applyAlignment="1">
      <alignment horizontal="left" wrapText="1"/>
    </xf>
    <xf numFmtId="2" fontId="4" fillId="0" borderId="1" xfId="7" applyNumberFormat="1" applyFont="1" applyFill="1" applyBorder="1" applyAlignment="1">
      <alignment horizontal="right"/>
    </xf>
    <xf numFmtId="0" fontId="4" fillId="0" borderId="4" xfId="7" applyFont="1" applyFill="1" applyBorder="1" applyAlignment="1">
      <alignment horizontal="left" wrapText="1"/>
    </xf>
    <xf numFmtId="10" fontId="0" fillId="0" borderId="0" xfId="17" applyNumberFormat="1" applyFont="1"/>
    <xf numFmtId="166" fontId="0" fillId="0" borderId="0" xfId="17" applyNumberFormat="1" applyFont="1"/>
    <xf numFmtId="3" fontId="14" fillId="0" borderId="1" xfId="7" applyNumberFormat="1" applyFont="1" applyFill="1" applyBorder="1" applyAlignment="1">
      <alignment horizontal="right"/>
    </xf>
    <xf numFmtId="164" fontId="4" fillId="0" borderId="1" xfId="8" applyFont="1" applyBorder="1" applyAlignment="1">
      <alignment horizontal="left" wrapText="1"/>
    </xf>
    <xf numFmtId="164" fontId="4" fillId="0" borderId="1" xfId="8" applyFont="1" applyBorder="1" applyAlignment="1">
      <alignment wrapText="1"/>
    </xf>
    <xf numFmtId="169" fontId="0" fillId="0" borderId="0" xfId="17" applyNumberFormat="1" applyFont="1"/>
    <xf numFmtId="14" fontId="2" fillId="0" borderId="0" xfId="7" applyNumberFormat="1"/>
    <xf numFmtId="0" fontId="4" fillId="0" borderId="2" xfId="7" applyFont="1" applyBorder="1" applyAlignment="1">
      <alignment horizontal="center" vertical="center" wrapText="1"/>
    </xf>
    <xf numFmtId="0" fontId="16" fillId="0" borderId="0" xfId="7" applyNumberFormat="1" applyFont="1" applyAlignment="1">
      <alignment horizontal="right" vertical="center" wrapText="1"/>
    </xf>
    <xf numFmtId="0" fontId="17" fillId="0" borderId="0" xfId="7" applyNumberFormat="1" applyFont="1" applyAlignment="1">
      <alignment horizontal="right" vertical="center" wrapText="1"/>
    </xf>
    <xf numFmtId="0" fontId="16" fillId="0" borderId="0" xfId="13" applyNumberFormat="1" applyFont="1" applyAlignment="1">
      <alignment horizontal="right" vertical="center" wrapText="1"/>
    </xf>
    <xf numFmtId="0" fontId="16" fillId="0" borderId="0" xfId="13" applyFont="1" applyAlignment="1">
      <alignment horizontal="center" vertical="center" wrapText="1"/>
    </xf>
    <xf numFmtId="0" fontId="17" fillId="0" borderId="0" xfId="13" applyFont="1" applyAlignment="1">
      <alignment horizontal="left" wrapText="1"/>
    </xf>
    <xf numFmtId="0" fontId="17" fillId="0" borderId="0" xfId="13" applyNumberFormat="1" applyFont="1" applyAlignment="1">
      <alignment horizontal="right" vertical="center" wrapText="1"/>
    </xf>
    <xf numFmtId="0" fontId="16" fillId="0" borderId="0" xfId="13" applyFont="1" applyAlignment="1">
      <alignment horizontal="left" vertical="center" wrapText="1"/>
    </xf>
    <xf numFmtId="0" fontId="17" fillId="0" borderId="0" xfId="7" applyFont="1" applyAlignment="1">
      <alignment horizontal="left" wrapText="1"/>
    </xf>
    <xf numFmtId="0" fontId="18" fillId="0" borderId="0" xfId="13" applyFont="1" applyAlignment="1">
      <alignment horizontal="left" vertical="top" wrapText="1"/>
    </xf>
    <xf numFmtId="3" fontId="9" fillId="0" borderId="1" xfId="7" applyNumberFormat="1" applyFont="1" applyFill="1" applyBorder="1" applyAlignment="1">
      <alignment horizontal="right" wrapText="1" indent="1"/>
    </xf>
    <xf numFmtId="3" fontId="14" fillId="0" borderId="1" xfId="7" applyNumberFormat="1" applyFont="1" applyFill="1" applyBorder="1" applyAlignment="1">
      <alignment horizontal="right" indent="1"/>
    </xf>
    <xf numFmtId="0" fontId="18" fillId="0" borderId="0" xfId="7" applyNumberFormat="1" applyFont="1" applyAlignment="1">
      <alignment horizontal="right" vertical="center" wrapText="1"/>
    </xf>
    <xf numFmtId="0" fontId="19" fillId="0" borderId="0" xfId="7" applyNumberFormat="1" applyFont="1" applyAlignment="1">
      <alignment horizontal="right" vertical="center" wrapText="1"/>
    </xf>
    <xf numFmtId="0" fontId="19" fillId="0" borderId="0" xfId="7" applyNumberFormat="1" applyFont="1" applyAlignment="1">
      <alignment horizontal="right" wrapText="1"/>
    </xf>
    <xf numFmtId="0" fontId="20" fillId="0" borderId="0" xfId="7" applyNumberFormat="1" applyFont="1" applyAlignment="1">
      <alignment horizontal="right" vertical="center" wrapText="1"/>
    </xf>
    <xf numFmtId="0" fontId="4" fillId="0" borderId="14" xfId="7" applyFont="1" applyBorder="1" applyAlignment="1">
      <alignment horizontal="center" vertical="center" wrapText="1"/>
    </xf>
    <xf numFmtId="2" fontId="2" fillId="0" borderId="0" xfId="17" applyNumberFormat="1" applyFill="1"/>
    <xf numFmtId="4" fontId="4" fillId="0" borderId="1" xfId="7" applyNumberFormat="1" applyFont="1" applyFill="1" applyBorder="1" applyAlignment="1">
      <alignment horizontal="right"/>
    </xf>
    <xf numFmtId="0" fontId="4" fillId="0" borderId="14" xfId="6" applyFont="1" applyBorder="1" applyAlignment="1">
      <alignment horizontal="center" vertical="center" wrapText="1"/>
    </xf>
    <xf numFmtId="0" fontId="11" fillId="0" borderId="0" xfId="6" applyFont="1" applyFill="1" applyAlignment="1"/>
    <xf numFmtId="0" fontId="19" fillId="0" borderId="0" xfId="0" applyNumberFormat="1" applyFont="1" applyAlignment="1">
      <alignment horizontal="right" vertical="center" wrapText="1"/>
    </xf>
    <xf numFmtId="0" fontId="21" fillId="0" borderId="0" xfId="15" applyNumberFormat="1" applyFont="1" applyAlignment="1">
      <alignment horizontal="right" vertical="center" wrapText="1"/>
    </xf>
    <xf numFmtId="3" fontId="11" fillId="0" borderId="0" xfId="6" applyNumberFormat="1" applyFont="1" applyFill="1" applyAlignment="1"/>
    <xf numFmtId="0" fontId="3" fillId="0" borderId="1" xfId="6" applyFont="1" applyFill="1" applyBorder="1" applyAlignment="1"/>
    <xf numFmtId="0" fontId="3" fillId="0" borderId="1" xfId="7" applyFont="1" applyFill="1" applyBorder="1" applyAlignment="1">
      <alignment wrapText="1"/>
    </xf>
    <xf numFmtId="0" fontId="11" fillId="0" borderId="0" xfId="6" applyFont="1" applyFill="1" applyBorder="1" applyAlignment="1"/>
    <xf numFmtId="0" fontId="4" fillId="0" borderId="1" xfId="7" applyFont="1" applyFill="1" applyBorder="1" applyAlignment="1">
      <alignment horizontal="center" wrapText="1"/>
    </xf>
    <xf numFmtId="0" fontId="11" fillId="0" borderId="0" xfId="6" applyFont="1" applyFill="1" applyAlignment="1">
      <alignment wrapText="1"/>
    </xf>
    <xf numFmtId="2" fontId="11" fillId="0" borderId="0" xfId="6" applyNumberFormat="1" applyFont="1" applyFill="1" applyAlignment="1"/>
    <xf numFmtId="4" fontId="11" fillId="0" borderId="0" xfId="6" applyNumberFormat="1" applyFont="1" applyFill="1" applyAlignment="1"/>
    <xf numFmtId="0" fontId="4" fillId="0" borderId="3" xfId="7" applyFont="1" applyBorder="1" applyAlignment="1">
      <alignment horizontal="left" vertical="justify" wrapText="1"/>
    </xf>
    <xf numFmtId="0" fontId="4" fillId="0" borderId="0" xfId="6" applyFont="1" applyFill="1" applyAlignment="1">
      <alignment horizontal="left" wrapText="1"/>
    </xf>
    <xf numFmtId="0" fontId="4" fillId="0" borderId="14" xfId="7" applyFont="1" applyFill="1" applyBorder="1" applyAlignment="1">
      <alignment horizontal="center" vertical="center" wrapText="1"/>
    </xf>
    <xf numFmtId="0" fontId="4" fillId="0" borderId="13" xfId="7" applyFont="1" applyFill="1" applyBorder="1" applyAlignment="1">
      <alignment horizontal="center" vertical="center" wrapText="1"/>
    </xf>
    <xf numFmtId="0" fontId="4" fillId="0" borderId="0" xfId="7" applyFont="1" applyFill="1" applyBorder="1" applyAlignment="1">
      <alignment horizontal="left" wrapText="1"/>
    </xf>
    <xf numFmtId="0" fontId="4" fillId="0" borderId="0" xfId="7" applyFont="1" applyBorder="1" applyAlignment="1">
      <alignment horizontal="left"/>
    </xf>
    <xf numFmtId="0" fontId="4" fillId="0" borderId="3" xfId="7" applyFont="1" applyFill="1" applyBorder="1" applyAlignment="1">
      <alignment horizontal="left" vertical="distributed" wrapText="1"/>
    </xf>
    <xf numFmtId="0" fontId="4" fillId="0" borderId="10" xfId="7" applyFont="1" applyFill="1" applyBorder="1" applyAlignment="1">
      <alignment horizontal="left" vertical="distributed" wrapText="1"/>
    </xf>
    <xf numFmtId="0" fontId="3" fillId="0" borderId="0" xfId="7" applyFont="1" applyFill="1" applyAlignment="1">
      <alignment horizontal="center" wrapText="1"/>
    </xf>
    <xf numFmtId="0" fontId="4" fillId="0" borderId="9" xfId="7" applyFont="1" applyFill="1" applyBorder="1" applyAlignment="1">
      <alignment horizontal="right" wrapText="1"/>
    </xf>
    <xf numFmtId="0" fontId="12" fillId="0" borderId="9" xfId="7" applyFont="1" applyFill="1" applyBorder="1" applyAlignment="1">
      <alignment horizontal="right" wrapText="1"/>
    </xf>
    <xf numFmtId="0" fontId="4" fillId="0" borderId="1" xfId="7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 vertical="center" wrapText="1"/>
    </xf>
    <xf numFmtId="0" fontId="13" fillId="0" borderId="4" xfId="7" applyFont="1" applyFill="1" applyBorder="1" applyAlignment="1">
      <alignment horizontal="center" vertical="center" wrapText="1"/>
    </xf>
    <xf numFmtId="0" fontId="13" fillId="0" borderId="2" xfId="7" applyFont="1" applyFill="1" applyBorder="1" applyAlignment="1">
      <alignment horizontal="center" vertical="center" wrapText="1"/>
    </xf>
    <xf numFmtId="164" fontId="8" fillId="0" borderId="0" xfId="8" applyFont="1" applyFill="1" applyBorder="1" applyAlignment="1">
      <alignment horizontal="center" vertical="center" wrapText="1"/>
    </xf>
    <xf numFmtId="0" fontId="8" fillId="0" borderId="0" xfId="7" applyFont="1" applyFill="1" applyBorder="1" applyAlignment="1">
      <alignment horizontal="center" vertical="center" wrapText="1"/>
    </xf>
    <xf numFmtId="0" fontId="2" fillId="0" borderId="0" xfId="7" applyFill="1" applyAlignment="1">
      <alignment horizontal="center" vertical="center" wrapText="1"/>
    </xf>
    <xf numFmtId="0" fontId="2" fillId="0" borderId="9" xfId="7" applyFill="1" applyBorder="1" applyAlignment="1">
      <alignment wrapText="1"/>
    </xf>
    <xf numFmtId="0" fontId="4" fillId="0" borderId="15" xfId="7" applyFont="1" applyFill="1" applyBorder="1" applyAlignment="1">
      <alignment horizontal="left" vertical="distributed" wrapText="1"/>
    </xf>
    <xf numFmtId="0" fontId="15" fillId="0" borderId="0" xfId="7" applyFont="1" applyFill="1" applyAlignment="1">
      <alignment horizontal="center" vertical="center" wrapText="1"/>
    </xf>
    <xf numFmtId="164" fontId="4" fillId="0" borderId="9" xfId="8" applyFont="1" applyBorder="1" applyAlignment="1">
      <alignment horizontal="right" vertical="center" wrapText="1"/>
    </xf>
    <xf numFmtId="0" fontId="2" fillId="0" borderId="9" xfId="7" applyBorder="1" applyAlignment="1">
      <alignment horizontal="right" wrapText="1"/>
    </xf>
    <xf numFmtId="0" fontId="4" fillId="0" borderId="3" xfId="7" applyFont="1" applyFill="1" applyBorder="1" applyAlignment="1">
      <alignment horizontal="justify" vertical="distributed" wrapText="1"/>
    </xf>
    <xf numFmtId="0" fontId="4" fillId="0" borderId="10" xfId="7" applyFont="1" applyFill="1" applyBorder="1" applyAlignment="1">
      <alignment horizontal="justify" vertical="distributed" wrapText="1"/>
    </xf>
    <xf numFmtId="0" fontId="4" fillId="0" borderId="8" xfId="7" applyFont="1" applyFill="1" applyBorder="1" applyAlignment="1">
      <alignment horizontal="center" vertical="center" wrapText="1"/>
    </xf>
    <xf numFmtId="0" fontId="4" fillId="0" borderId="3" xfId="7" applyFont="1" applyFill="1" applyBorder="1" applyAlignment="1">
      <alignment horizontal="right" vertical="justify" wrapText="1"/>
    </xf>
    <xf numFmtId="0" fontId="2" fillId="0" borderId="10" xfId="7" applyFill="1" applyBorder="1" applyAlignment="1">
      <alignment horizontal="right" vertical="justify" wrapText="1"/>
    </xf>
    <xf numFmtId="0" fontId="2" fillId="0" borderId="8" xfId="7" applyFill="1" applyBorder="1"/>
    <xf numFmtId="0" fontId="2" fillId="0" borderId="2" xfId="7" applyFill="1" applyBorder="1"/>
    <xf numFmtId="0" fontId="2" fillId="0" borderId="8" xfId="7" applyFill="1" applyBorder="1" applyAlignment="1">
      <alignment horizontal="center" vertical="center" wrapText="1"/>
    </xf>
    <xf numFmtId="0" fontId="2" fillId="0" borderId="8" xfId="7" applyFill="1" applyBorder="1" applyAlignment="1">
      <alignment vertical="center" wrapText="1"/>
    </xf>
    <xf numFmtId="0" fontId="2" fillId="0" borderId="8" xfId="7" applyFill="1" applyBorder="1" applyAlignment="1">
      <alignment wrapText="1"/>
    </xf>
    <xf numFmtId="0" fontId="2" fillId="0" borderId="2" xfId="7" applyFill="1" applyBorder="1" applyAlignment="1">
      <alignment vertical="center" wrapText="1"/>
    </xf>
    <xf numFmtId="0" fontId="4" fillId="0" borderId="0" xfId="7" applyFont="1" applyFill="1" applyBorder="1" applyAlignment="1">
      <alignment horizontal="right" wrapText="1"/>
    </xf>
    <xf numFmtId="0" fontId="2" fillId="0" borderId="1" xfId="7" applyFill="1" applyBorder="1" applyAlignment="1">
      <alignment horizontal="center" vertical="center" wrapText="1"/>
    </xf>
    <xf numFmtId="0" fontId="2" fillId="0" borderId="1" xfId="7" applyFill="1" applyBorder="1" applyAlignment="1">
      <alignment vertical="center" wrapText="1"/>
    </xf>
    <xf numFmtId="0" fontId="5" fillId="0" borderId="0" xfId="0" applyFont="1" applyFill="1" applyBorder="1" applyAlignment="1">
      <alignment horizontal="left" wrapText="1"/>
    </xf>
    <xf numFmtId="164" fontId="3" fillId="0" borderId="0" xfId="2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0" fontId="3" fillId="0" borderId="0" xfId="2" applyNumberFormat="1" applyFont="1" applyFill="1" applyBorder="1" applyAlignment="1">
      <alignment horizontal="center" vertical="center" wrapText="1"/>
    </xf>
    <xf numFmtId="164" fontId="8" fillId="0" borderId="9" xfId="2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0" fontId="5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" fillId="0" borderId="11" xfId="2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3" fontId="3" fillId="0" borderId="0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3" fontId="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right" wrapText="1"/>
    </xf>
    <xf numFmtId="2" fontId="14" fillId="0" borderId="1" xfId="7" applyNumberFormat="1" applyFont="1" applyFill="1" applyBorder="1" applyAlignment="1">
      <alignment horizontal="right"/>
    </xf>
  </cellXfs>
  <cellStyles count="18">
    <cellStyle name="Comma" xfId="1" builtinId="3"/>
    <cellStyle name="Comma_УПФ0603" xfId="2"/>
    <cellStyle name="Comma_УПФ0603 2" xfId="8"/>
    <cellStyle name="Normal" xfId="0" builtinId="0"/>
    <cellStyle name="Normal 2" xfId="9"/>
    <cellStyle name="Normal 2 2" xfId="7"/>
    <cellStyle name="Normal 2 2 2" xfId="10"/>
    <cellStyle name="Normal 3" xfId="11"/>
    <cellStyle name="Normal 4" xfId="12"/>
    <cellStyle name="Normal 5" xfId="13"/>
    <cellStyle name="Normal 6" xfId="14"/>
    <cellStyle name="Normal 79" xfId="15"/>
    <cellStyle name="Normal 8" xfId="16"/>
    <cellStyle name="Normal_Gragh_02_U" xfId="3"/>
    <cellStyle name="Normal_Graph_1_3 2" xfId="6"/>
    <cellStyle name="Normal_Таблица №2-ОФ" xfId="4"/>
    <cellStyle name="Percent" xfId="5" builtinId="5"/>
    <cellStyle name="Percent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пенсионноосигурителните дружества по броя на осигурените лица в управляваните от тях пенсионни фондове към 31.03.2016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892561983471148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tx>
            <c:strRef>
              <c:f>'Таблица №1.1-ОФ'!$A$5:$A$13</c:f>
              <c:strCache>
                <c:ptCount val="1"/>
                <c:pt idx="0">
                  <c:v>ПОК "ДОВЕРИЕ" АД             ПОК "СЪГЛАСИЕ" АД               ПОК "ДСК-РОДИНА" АД              ПОД "АЛИАНЦ БЪЛГАРИЯ" АД          "ЕН ЕН ПОД" ЕАД            ПОАД "ЦКБ-СИЛА"                       ПОД  "БЪДЕЩЕ" АД                          ПОД "ТОПЛИНА" АД    </c:v>
                </c:pt>
              </c:strCache>
            </c:strRef>
          </c:tx>
          <c:explosion val="21"/>
          <c:dLbls>
            <c:dLbl>
              <c:idx val="0"/>
              <c:layout>
                <c:manualLayout>
                  <c:x val="6.9793713802303814E-2"/>
                  <c:y val="-7.5959772705179396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1"/>
              <c:layout>
                <c:manualLayout>
                  <c:x val="5.9347953406652543E-3"/>
                  <c:y val="5.5648523732513229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-0.1324054792737682"/>
                  <c:y val="4.1626766351176119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-3.6518079868115644E-2"/>
                  <c:y val="2.028049524112515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-2.838788746448016E-2"/>
                  <c:y val="-9.0659879636258E-3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-4.9227457105051921E-2"/>
                  <c:y val="-6.320227648311641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-4.1559836012231913E-3"/>
                  <c:y val="-7.0007334941718319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7"/>
              <c:layout>
                <c:manualLayout>
                  <c:x val="1.2167198108501219E-2"/>
                  <c:y val="-0.10623222602225234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8"/>
              <c:layout>
                <c:manualLayout>
                  <c:x val="7.9423982126201498E-2"/>
                  <c:y val="-4.5974000724656856E-2"/>
                </c:manualLayout>
              </c:layout>
              <c:dLblPos val="bestFit"/>
              <c:showCatName val="1"/>
              <c:showPercent val="1"/>
              <c:separator>
</c:separator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'Таблица №1.1-ОФ'!$A$5:$A$13</c:f>
              <c:strCache>
                <c:ptCount val="9"/>
                <c:pt idx="0">
                  <c:v>ПОК "ДОВЕРИЕ" АД            </c:v>
                </c:pt>
                <c:pt idx="1">
                  <c:v>ПОК "СЪГЛАСИЕ" АД              </c:v>
                </c:pt>
                <c:pt idx="2">
                  <c:v>ПОК "ДСК-РОДИНА" АД             </c:v>
                </c:pt>
                <c:pt idx="3">
                  <c:v>ПОД "АЛИАНЦ БЪЛГАРИЯ" АД         </c:v>
                </c:pt>
                <c:pt idx="4">
                  <c:v>"ЕН ЕН ПОД" ЕАД           </c:v>
                </c:pt>
                <c:pt idx="5">
                  <c:v>ПОАД "ЦКБ-СИЛА"                      </c:v>
                </c:pt>
                <c:pt idx="6">
                  <c:v>ПОД  "БЪДЕЩЕ" АД                         </c:v>
                </c:pt>
                <c:pt idx="7">
                  <c:v>ПОД "ТОПЛИНА" АД             </c:v>
                </c:pt>
                <c:pt idx="8">
                  <c:v>"ПЕНСИОННООСИГУРИТЕЛЕН ИНСТИТУТ" АД                               </c:v>
                </c:pt>
              </c:strCache>
            </c:strRef>
          </c:cat>
          <c:val>
            <c:numRef>
              <c:f>'Таблица №1.1-ОФ'!$E$5:$E$13</c:f>
              <c:numCache>
                <c:formatCode>0.00</c:formatCode>
                <c:ptCount val="9"/>
                <c:pt idx="0">
                  <c:v>26.9</c:v>
                </c:pt>
                <c:pt idx="1">
                  <c:v>11.6</c:v>
                </c:pt>
                <c:pt idx="2">
                  <c:v>12.98</c:v>
                </c:pt>
                <c:pt idx="3">
                  <c:v>22.61</c:v>
                </c:pt>
                <c:pt idx="4">
                  <c:v>8.51</c:v>
                </c:pt>
                <c:pt idx="5">
                  <c:v>9.58</c:v>
                </c:pt>
                <c:pt idx="6">
                  <c:v>4.08</c:v>
                </c:pt>
                <c:pt idx="7">
                  <c:v>2.06</c:v>
                </c:pt>
                <c:pt idx="8">
                  <c:v>1.68</c:v>
                </c:pt>
              </c:numCache>
            </c:numRef>
          </c:val>
        </c:ser>
        <c:dLbls>
          <c:showCatName val="1"/>
          <c:showPercent val="1"/>
          <c:separator> 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пенсионноосигурителните дружества по размер на нетните активи на управляваните от тях пенсионни фондове към 31.03.2016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7921406411582256"/>
          <c:y val="0.41864406779661067"/>
          <c:w val="0.44157187176835588"/>
          <c:h val="0.28813559322033899"/>
        </c:manualLayout>
      </c:layout>
      <c:pie3DChart>
        <c:varyColors val="1"/>
        <c:ser>
          <c:idx val="0"/>
          <c:order val="0"/>
          <c:tx>
            <c:v>1</c:v>
          </c:tx>
          <c:explosion val="19"/>
          <c:dLbls>
            <c:dLbl>
              <c:idx val="0"/>
              <c:layout>
                <c:manualLayout>
                  <c:x val="1.0364875538437767E-2"/>
                  <c:y val="-6.4468170292272794E-2"/>
                </c:manualLayout>
              </c:layout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-7.6727764251805733E-2"/>
                  <c:y val="6.4860358556875303E-2"/>
                </c:manualLayout>
              </c:layout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-3.5503369731317222E-3"/>
                  <c:y val="5.4519151207793964E-2"/>
                </c:manualLayout>
              </c:layout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-2.694574501868759E-2"/>
                  <c:y val="1.7278704568708572E-2"/>
                </c:manualLayout>
              </c:layout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-9.6278122938872682E-2"/>
                  <c:y val="-4.2975933093109125E-2"/>
                </c:manualLayout>
              </c:layout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-6.2430060771876107E-2"/>
                  <c:y val="-7.5913163396948341E-2"/>
                </c:manualLayout>
              </c:layout>
              <c:showCatName val="1"/>
              <c:showPercent val="1"/>
              <c:separator>
</c:separator>
            </c:dLbl>
            <c:dLbl>
              <c:idx val="8"/>
              <c:layout>
                <c:manualLayout>
                  <c:x val="0.1325220464298219"/>
                  <c:y val="-0.10143458338894079"/>
                </c:manualLayout>
              </c:layout>
              <c:showCatName val="1"/>
              <c:showPercent val="1"/>
              <c:separator>
</c:separator>
            </c:dLbl>
            <c:numFmt formatCode="0.00%" sourceLinked="0"/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'Таблица №2.1-ОФ'!$A$5:$A$13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№2.1-ОФ'!$E$5:$E$13</c:f>
              <c:numCache>
                <c:formatCode>#,##0.00</c:formatCode>
                <c:ptCount val="9"/>
                <c:pt idx="0">
                  <c:v>26.58</c:v>
                </c:pt>
                <c:pt idx="1">
                  <c:v>11.7</c:v>
                </c:pt>
                <c:pt idx="2">
                  <c:v>13.5</c:v>
                </c:pt>
                <c:pt idx="3">
                  <c:v>23.21</c:v>
                </c:pt>
                <c:pt idx="4">
                  <c:v>10.36</c:v>
                </c:pt>
                <c:pt idx="5">
                  <c:v>10.08</c:v>
                </c:pt>
                <c:pt idx="6">
                  <c:v>2.04</c:v>
                </c:pt>
                <c:pt idx="7">
                  <c:v>1.45</c:v>
                </c:pt>
                <c:pt idx="8">
                  <c:v>1.08</c:v>
                </c:pt>
              </c:numCache>
            </c:numRef>
          </c:val>
        </c:ser>
        <c:dLbls>
          <c:showVal val="1"/>
          <c:showCat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Относително разпределение на броя на осигурените лица по видове фондове за допълнително пенсионно осигуряване към 31.03.2016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614270941054809"/>
          <c:y val="0.27796610169491592"/>
          <c:w val="0.62771458117890377"/>
          <c:h val="0.569491525423728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1967662522019656E-2"/>
                  <c:y val="2.270492459629043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1.8512649724368609E-2"/>
                  <c:y val="-5.213666088349133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5024224608945426E-2"/>
                  <c:y val="-2.135539837181382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8.8202004739068706E-3"/>
                  <c:y val="-5.3234574491747864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79.900000000000006</c:v>
                </c:pt>
                <c:pt idx="1">
                  <c:v>6.36</c:v>
                </c:pt>
                <c:pt idx="2">
                  <c:v>13.58</c:v>
                </c:pt>
                <c:pt idx="3">
                  <c:v>0.16</c:v>
                </c:pt>
              </c:numCache>
            </c:numRef>
          </c:val>
        </c:ser>
        <c:dLbls>
          <c:showVal val="1"/>
          <c:showSer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Относително разпределение на нетните активи по видове фондове за допълнително пенсионно осигуряване към 31.03.2016 г.</a:t>
            </a:r>
          </a:p>
        </c:rich>
      </c:tx>
      <c:layout>
        <c:manualLayout>
          <c:xMode val="edge"/>
          <c:yMode val="edge"/>
          <c:x val="0.13960703205791131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2543950361944159"/>
          <c:y val="0.37796610169491623"/>
          <c:w val="0.59048603929679333"/>
          <c:h val="0.38474576271186484"/>
        </c:manualLayout>
      </c:layout>
      <c:pie3DChart>
        <c:varyColors val="1"/>
        <c:ser>
          <c:idx val="0"/>
          <c:order val="0"/>
          <c:spPr>
            <a:gradFill rotWithShape="0">
              <a:gsLst>
                <a:gs pos="0">
                  <a:srgbClr val="99CCFF"/>
                </a:gs>
                <a:gs pos="100000">
                  <a:srgbClr val="FFFF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9754279680913986E-2"/>
                  <c:y val="5.2525824102495872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9969871914924831E-2"/>
                  <c:y val="-5.2497175141242781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1.5744340127080553E-2"/>
                  <c:y val="-4.7887717425152285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9.3356892953013939E-3"/>
                  <c:y val="-4.555362783041942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82.17</c:v>
                </c:pt>
                <c:pt idx="1">
                  <c:v>8.9</c:v>
                </c:pt>
                <c:pt idx="2">
                  <c:v>8.82</c:v>
                </c:pt>
                <c:pt idx="3">
                  <c:v>0.11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1010900"/>
          <a:ext cx="395287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8439150"/>
          <a:ext cx="36385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H15"/>
  <sheetViews>
    <sheetView showGridLines="0" tabSelected="1" zoomScale="80" zoomScaleNormal="80" zoomScaleSheetLayoutView="55" workbookViewId="0">
      <selection sqref="A1:W1"/>
    </sheetView>
  </sheetViews>
  <sheetFormatPr defaultColWidth="10.28515625" defaultRowHeight="15.75"/>
  <cols>
    <col min="1" max="1" width="46" style="85" customWidth="1"/>
    <col min="2" max="2" width="9" style="87" customWidth="1"/>
    <col min="3" max="3" width="8.7109375" style="85" customWidth="1"/>
    <col min="4" max="4" width="8.7109375" style="87" customWidth="1"/>
    <col min="5" max="5" width="8.7109375" style="85" customWidth="1"/>
    <col min="6" max="6" width="8.5703125" style="87" customWidth="1"/>
    <col min="7" max="7" width="8.7109375" style="85" customWidth="1"/>
    <col min="8" max="8" width="8.5703125" style="87" customWidth="1"/>
    <col min="9" max="9" width="8.7109375" style="85" customWidth="1"/>
    <col min="10" max="10" width="9" style="87" customWidth="1"/>
    <col min="11" max="11" width="8.42578125" style="85" customWidth="1"/>
    <col min="12" max="12" width="8.42578125" style="87" customWidth="1"/>
    <col min="13" max="13" width="8.5703125" style="85" customWidth="1"/>
    <col min="14" max="14" width="9" style="87" customWidth="1"/>
    <col min="15" max="15" width="8.7109375" style="85" customWidth="1"/>
    <col min="16" max="16" width="9.140625" style="85" customWidth="1"/>
    <col min="17" max="17" width="8.7109375" style="85" customWidth="1"/>
    <col min="18" max="19" width="9.28515625" style="85" customWidth="1"/>
    <col min="20" max="23" width="8.7109375" style="85" customWidth="1"/>
    <col min="24" max="24" width="15.140625" style="86" customWidth="1"/>
    <col min="25" max="16384" width="10.28515625" style="85"/>
  </cols>
  <sheetData>
    <row r="1" spans="1:60" ht="23.25" customHeight="1">
      <c r="A1" s="169" t="s">
        <v>66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</row>
    <row r="2" spans="1:60" ht="22.5" customHeight="1">
      <c r="A2" s="170" t="s">
        <v>65</v>
      </c>
      <c r="B2" s="170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</row>
    <row r="3" spans="1:60" s="98" customFormat="1" ht="83.25" customHeight="1">
      <c r="A3" s="102" t="s">
        <v>64</v>
      </c>
      <c r="B3" s="172" t="s">
        <v>63</v>
      </c>
      <c r="C3" s="173"/>
      <c r="D3" s="172" t="s">
        <v>62</v>
      </c>
      <c r="E3" s="172"/>
      <c r="F3" s="172" t="s">
        <v>0</v>
      </c>
      <c r="G3" s="172"/>
      <c r="H3" s="172" t="s">
        <v>1</v>
      </c>
      <c r="I3" s="172"/>
      <c r="J3" s="172" t="s">
        <v>61</v>
      </c>
      <c r="K3" s="172"/>
      <c r="L3" s="172" t="s">
        <v>60</v>
      </c>
      <c r="M3" s="172"/>
      <c r="N3" s="172" t="s">
        <v>59</v>
      </c>
      <c r="O3" s="172"/>
      <c r="P3" s="174" t="s">
        <v>2</v>
      </c>
      <c r="Q3" s="175"/>
      <c r="R3" s="176" t="s">
        <v>58</v>
      </c>
      <c r="S3" s="177"/>
      <c r="T3" s="174" t="s">
        <v>57</v>
      </c>
      <c r="U3" s="175"/>
      <c r="V3" s="172" t="s">
        <v>56</v>
      </c>
      <c r="W3" s="172"/>
      <c r="X3" s="100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</row>
    <row r="4" spans="1:60" s="101" customFormat="1" ht="39.950000000000003" customHeight="1">
      <c r="A4" s="167" t="s">
        <v>108</v>
      </c>
      <c r="B4" s="163" t="s">
        <v>55</v>
      </c>
      <c r="C4" s="163" t="s">
        <v>54</v>
      </c>
      <c r="D4" s="163" t="s">
        <v>55</v>
      </c>
      <c r="E4" s="163" t="s">
        <v>54</v>
      </c>
      <c r="F4" s="163" t="s">
        <v>55</v>
      </c>
      <c r="G4" s="163" t="s">
        <v>54</v>
      </c>
      <c r="H4" s="163" t="s">
        <v>55</v>
      </c>
      <c r="I4" s="163" t="s">
        <v>54</v>
      </c>
      <c r="J4" s="163" t="s">
        <v>55</v>
      </c>
      <c r="K4" s="163" t="s">
        <v>54</v>
      </c>
      <c r="L4" s="163" t="s">
        <v>55</v>
      </c>
      <c r="M4" s="163" t="s">
        <v>54</v>
      </c>
      <c r="N4" s="163" t="s">
        <v>55</v>
      </c>
      <c r="O4" s="163" t="s">
        <v>54</v>
      </c>
      <c r="P4" s="163" t="s">
        <v>55</v>
      </c>
      <c r="Q4" s="163" t="s">
        <v>54</v>
      </c>
      <c r="R4" s="163" t="s">
        <v>55</v>
      </c>
      <c r="S4" s="163" t="s">
        <v>54</v>
      </c>
      <c r="T4" s="163" t="s">
        <v>55</v>
      </c>
      <c r="U4" s="163" t="s">
        <v>54</v>
      </c>
      <c r="V4" s="163" t="s">
        <v>55</v>
      </c>
      <c r="W4" s="163" t="s">
        <v>54</v>
      </c>
    </row>
    <row r="5" spans="1:60" s="98" customFormat="1" ht="30" customHeight="1">
      <c r="A5" s="168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00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</row>
    <row r="6" spans="1:60" s="94" customFormat="1" ht="34.5" customHeight="1">
      <c r="A6" s="96" t="s">
        <v>53</v>
      </c>
      <c r="B6" s="90">
        <v>10164</v>
      </c>
      <c r="C6" s="90">
        <v>9849</v>
      </c>
      <c r="D6" s="90">
        <v>6551</v>
      </c>
      <c r="E6" s="90">
        <v>5027</v>
      </c>
      <c r="F6" s="90">
        <v>5326</v>
      </c>
      <c r="G6" s="90">
        <v>5105</v>
      </c>
      <c r="H6" s="90">
        <v>9409</v>
      </c>
      <c r="I6" s="90">
        <v>7787</v>
      </c>
      <c r="J6" s="90">
        <v>4792</v>
      </c>
      <c r="K6" s="90">
        <v>3810</v>
      </c>
      <c r="L6" s="90">
        <v>4952</v>
      </c>
      <c r="M6" s="90">
        <v>4214</v>
      </c>
      <c r="N6" s="90">
        <v>923</v>
      </c>
      <c r="O6" s="90">
        <v>983</v>
      </c>
      <c r="P6" s="90">
        <v>709</v>
      </c>
      <c r="Q6" s="90">
        <v>557</v>
      </c>
      <c r="R6" s="91">
        <v>421</v>
      </c>
      <c r="S6" s="91">
        <v>465</v>
      </c>
      <c r="T6" s="91">
        <v>4</v>
      </c>
      <c r="U6" s="91">
        <v>1</v>
      </c>
      <c r="V6" s="90">
        <f t="shared" ref="V6:W12" si="0">B6+D6+F6+H6+J6+L6+N6+P6+R6+T6</f>
        <v>43251</v>
      </c>
      <c r="W6" s="90">
        <f t="shared" si="0"/>
        <v>37798</v>
      </c>
      <c r="X6" s="89"/>
      <c r="Y6" s="89"/>
    </row>
    <row r="7" spans="1:60" s="94" customFormat="1" ht="34.5" customHeight="1">
      <c r="A7" s="97" t="s">
        <v>52</v>
      </c>
      <c r="B7" s="90">
        <v>8774</v>
      </c>
      <c r="C7" s="90">
        <v>8853</v>
      </c>
      <c r="D7" s="90">
        <v>4267</v>
      </c>
      <c r="E7" s="90">
        <v>4064</v>
      </c>
      <c r="F7" s="90">
        <v>4703</v>
      </c>
      <c r="G7" s="90">
        <v>4789</v>
      </c>
      <c r="H7" s="90">
        <v>8477</v>
      </c>
      <c r="I7" s="90">
        <v>7302</v>
      </c>
      <c r="J7" s="90">
        <v>3933</v>
      </c>
      <c r="K7" s="90">
        <v>3449</v>
      </c>
      <c r="L7" s="90">
        <v>3573</v>
      </c>
      <c r="M7" s="90">
        <v>3442</v>
      </c>
      <c r="N7" s="90">
        <v>872</v>
      </c>
      <c r="O7" s="90">
        <v>934</v>
      </c>
      <c r="P7" s="90">
        <v>606</v>
      </c>
      <c r="Q7" s="90">
        <v>520</v>
      </c>
      <c r="R7" s="91">
        <v>371</v>
      </c>
      <c r="S7" s="91">
        <v>453</v>
      </c>
      <c r="T7" s="91">
        <v>0</v>
      </c>
      <c r="U7" s="91">
        <v>0</v>
      </c>
      <c r="V7" s="90">
        <f t="shared" si="0"/>
        <v>35576</v>
      </c>
      <c r="W7" s="90">
        <f t="shared" si="0"/>
        <v>33806</v>
      </c>
      <c r="X7" s="89"/>
      <c r="Y7" s="89"/>
    </row>
    <row r="8" spans="1:60" s="94" customFormat="1" ht="35.25" customHeight="1">
      <c r="A8" s="97" t="s">
        <v>51</v>
      </c>
      <c r="B8" s="90">
        <v>476</v>
      </c>
      <c r="C8" s="90">
        <v>444</v>
      </c>
      <c r="D8" s="90">
        <v>869</v>
      </c>
      <c r="E8" s="90">
        <v>113</v>
      </c>
      <c r="F8" s="90">
        <v>255</v>
      </c>
      <c r="G8" s="90">
        <v>181</v>
      </c>
      <c r="H8" s="90">
        <v>391</v>
      </c>
      <c r="I8" s="90">
        <v>297</v>
      </c>
      <c r="J8" s="90">
        <v>668</v>
      </c>
      <c r="K8" s="90">
        <v>226</v>
      </c>
      <c r="L8" s="90">
        <v>912</v>
      </c>
      <c r="M8" s="90">
        <v>549</v>
      </c>
      <c r="N8" s="90">
        <v>22</v>
      </c>
      <c r="O8" s="90">
        <v>31</v>
      </c>
      <c r="P8" s="90">
        <v>60</v>
      </c>
      <c r="Q8" s="90">
        <v>20</v>
      </c>
      <c r="R8" s="91">
        <v>42</v>
      </c>
      <c r="S8" s="91">
        <v>11</v>
      </c>
      <c r="T8" s="91">
        <v>4</v>
      </c>
      <c r="U8" s="91">
        <v>1</v>
      </c>
      <c r="V8" s="90">
        <f t="shared" si="0"/>
        <v>3699</v>
      </c>
      <c r="W8" s="90">
        <f t="shared" si="0"/>
        <v>1873</v>
      </c>
      <c r="X8" s="89"/>
      <c r="Y8" s="89"/>
    </row>
    <row r="9" spans="1:60" s="94" customFormat="1" ht="27.75" customHeight="1">
      <c r="A9" s="96" t="s">
        <v>50</v>
      </c>
      <c r="B9" s="90">
        <v>5570</v>
      </c>
      <c r="C9" s="90">
        <v>4915</v>
      </c>
      <c r="D9" s="90">
        <v>3309</v>
      </c>
      <c r="E9" s="90">
        <v>4121</v>
      </c>
      <c r="F9" s="90">
        <v>3039</v>
      </c>
      <c r="G9" s="90">
        <v>2915</v>
      </c>
      <c r="H9" s="90">
        <v>3971</v>
      </c>
      <c r="I9" s="90">
        <v>3326</v>
      </c>
      <c r="J9" s="90">
        <v>3572</v>
      </c>
      <c r="K9" s="90">
        <v>2818</v>
      </c>
      <c r="L9" s="90">
        <v>4125</v>
      </c>
      <c r="M9" s="90">
        <v>4207</v>
      </c>
      <c r="N9" s="90">
        <v>757</v>
      </c>
      <c r="O9" s="90">
        <v>693</v>
      </c>
      <c r="P9" s="90">
        <v>558</v>
      </c>
      <c r="Q9" s="90">
        <v>690</v>
      </c>
      <c r="R9" s="91">
        <v>426</v>
      </c>
      <c r="S9" s="91">
        <v>403</v>
      </c>
      <c r="T9" s="91">
        <v>185</v>
      </c>
      <c r="U9" s="91">
        <v>7</v>
      </c>
      <c r="V9" s="90">
        <f t="shared" si="0"/>
        <v>25512</v>
      </c>
      <c r="W9" s="90">
        <f t="shared" si="0"/>
        <v>24095</v>
      </c>
      <c r="X9" s="89"/>
      <c r="Y9" s="89"/>
    </row>
    <row r="10" spans="1:60" s="94" customFormat="1" ht="32.25">
      <c r="A10" s="95" t="s">
        <v>49</v>
      </c>
      <c r="B10" s="90">
        <v>79</v>
      </c>
      <c r="C10" s="90">
        <v>163</v>
      </c>
      <c r="D10" s="90">
        <v>651</v>
      </c>
      <c r="E10" s="90">
        <v>945</v>
      </c>
      <c r="F10" s="90">
        <v>62</v>
      </c>
      <c r="G10" s="90">
        <v>87</v>
      </c>
      <c r="H10" s="90">
        <v>83</v>
      </c>
      <c r="I10" s="90">
        <v>139</v>
      </c>
      <c r="J10" s="90">
        <v>455</v>
      </c>
      <c r="K10" s="90">
        <v>137</v>
      </c>
      <c r="L10" s="90">
        <v>1562</v>
      </c>
      <c r="M10" s="90">
        <v>2123</v>
      </c>
      <c r="N10" s="90">
        <v>2</v>
      </c>
      <c r="O10" s="90">
        <v>4</v>
      </c>
      <c r="P10" s="90">
        <v>6</v>
      </c>
      <c r="Q10" s="90">
        <v>15</v>
      </c>
      <c r="R10" s="91">
        <v>2</v>
      </c>
      <c r="S10" s="91">
        <v>2</v>
      </c>
      <c r="T10" s="91">
        <v>0</v>
      </c>
      <c r="U10" s="91">
        <v>0</v>
      </c>
      <c r="V10" s="90">
        <f t="shared" si="0"/>
        <v>2902</v>
      </c>
      <c r="W10" s="90">
        <f t="shared" si="0"/>
        <v>3615</v>
      </c>
      <c r="X10" s="89"/>
      <c r="Y10" s="89"/>
    </row>
    <row r="11" spans="1:60" s="93" customFormat="1" ht="31.5" customHeight="1">
      <c r="A11" s="92" t="s">
        <v>48</v>
      </c>
      <c r="B11" s="90">
        <v>4594</v>
      </c>
      <c r="C11" s="90">
        <v>4934</v>
      </c>
      <c r="D11" s="90">
        <v>3242</v>
      </c>
      <c r="E11" s="90">
        <v>906</v>
      </c>
      <c r="F11" s="90">
        <v>2287</v>
      </c>
      <c r="G11" s="90">
        <v>2190</v>
      </c>
      <c r="H11" s="90">
        <v>5438</v>
      </c>
      <c r="I11" s="90">
        <v>4461</v>
      </c>
      <c r="J11" s="90">
        <v>1220</v>
      </c>
      <c r="K11" s="90">
        <v>992</v>
      </c>
      <c r="L11" s="90">
        <v>827</v>
      </c>
      <c r="M11" s="90">
        <v>7</v>
      </c>
      <c r="N11" s="90">
        <v>166</v>
      </c>
      <c r="O11" s="90">
        <v>290</v>
      </c>
      <c r="P11" s="90">
        <v>151</v>
      </c>
      <c r="Q11" s="90">
        <v>-133</v>
      </c>
      <c r="R11" s="91">
        <v>-5</v>
      </c>
      <c r="S11" s="91">
        <v>62</v>
      </c>
      <c r="T11" s="91">
        <v>-181</v>
      </c>
      <c r="U11" s="91">
        <v>-6</v>
      </c>
      <c r="V11" s="90">
        <f t="shared" si="0"/>
        <v>17739</v>
      </c>
      <c r="W11" s="90">
        <f t="shared" si="0"/>
        <v>13703</v>
      </c>
      <c r="X11" s="89"/>
      <c r="Y11" s="89"/>
    </row>
    <row r="12" spans="1:60" ht="24.75" customHeight="1">
      <c r="A12" s="92" t="s">
        <v>47</v>
      </c>
      <c r="B12" s="90">
        <v>4594</v>
      </c>
      <c r="C12" s="90">
        <v>4934</v>
      </c>
      <c r="D12" s="90">
        <v>3242</v>
      </c>
      <c r="E12" s="90">
        <v>906</v>
      </c>
      <c r="F12" s="90">
        <v>2058</v>
      </c>
      <c r="G12" s="90">
        <v>1971</v>
      </c>
      <c r="H12" s="90">
        <v>5438</v>
      </c>
      <c r="I12" s="90">
        <v>4461</v>
      </c>
      <c r="J12" s="90">
        <v>1220</v>
      </c>
      <c r="K12" s="90">
        <v>992</v>
      </c>
      <c r="L12" s="90">
        <v>827</v>
      </c>
      <c r="M12" s="90">
        <v>7</v>
      </c>
      <c r="N12" s="90">
        <v>166</v>
      </c>
      <c r="O12" s="90">
        <v>290</v>
      </c>
      <c r="P12" s="90">
        <v>151</v>
      </c>
      <c r="Q12" s="90">
        <v>-133</v>
      </c>
      <c r="R12" s="91">
        <v>-5</v>
      </c>
      <c r="S12" s="90">
        <v>62</v>
      </c>
      <c r="T12" s="91">
        <v>-181</v>
      </c>
      <c r="U12" s="91">
        <v>-6</v>
      </c>
      <c r="V12" s="90">
        <f t="shared" si="0"/>
        <v>17510</v>
      </c>
      <c r="W12" s="90">
        <f t="shared" si="0"/>
        <v>13484</v>
      </c>
      <c r="X12" s="89"/>
      <c r="Y12" s="89"/>
    </row>
    <row r="13" spans="1:60">
      <c r="C13" s="87"/>
      <c r="E13" s="87"/>
      <c r="G13" s="87"/>
      <c r="I13" s="87"/>
      <c r="K13" s="87"/>
      <c r="M13" s="87"/>
      <c r="O13" s="87"/>
      <c r="P13" s="87"/>
      <c r="Q13" s="87"/>
      <c r="R13" s="87"/>
      <c r="S13" s="87"/>
      <c r="T13" s="87"/>
      <c r="U13" s="87"/>
      <c r="V13" s="87"/>
      <c r="W13" s="87"/>
      <c r="X13" s="88"/>
    </row>
    <row r="14" spans="1:60">
      <c r="A14" s="165" t="s">
        <v>46</v>
      </c>
      <c r="B14" s="166"/>
      <c r="C14" s="166"/>
      <c r="D14" s="166"/>
    </row>
    <row r="15" spans="1:60" ht="15.75" customHeight="1">
      <c r="A15" s="162" t="s">
        <v>45</v>
      </c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</row>
  </sheetData>
  <mergeCells count="38">
    <mergeCell ref="A1:W1"/>
    <mergeCell ref="A2:W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G4:G5"/>
    <mergeCell ref="T4:T5"/>
    <mergeCell ref="U4:U5"/>
    <mergeCell ref="V4:V5"/>
    <mergeCell ref="O4:O5"/>
    <mergeCell ref="P4:P5"/>
    <mergeCell ref="Q4:Q5"/>
    <mergeCell ref="K4:K5"/>
    <mergeCell ref="L4:L5"/>
    <mergeCell ref="A15:W15"/>
    <mergeCell ref="W4:W5"/>
    <mergeCell ref="R4:R5"/>
    <mergeCell ref="A14:D14"/>
    <mergeCell ref="N4:N5"/>
    <mergeCell ref="A4:A5"/>
    <mergeCell ref="B4:B5"/>
    <mergeCell ref="C4:C5"/>
    <mergeCell ref="D4:D5"/>
    <mergeCell ref="E4:E5"/>
    <mergeCell ref="F4:F5"/>
    <mergeCell ref="M4:M5"/>
    <mergeCell ref="S4:S5"/>
    <mergeCell ref="H4:H5"/>
    <mergeCell ref="I4:I5"/>
    <mergeCell ref="J4:J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F12"/>
  <sheetViews>
    <sheetView showGridLines="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210" t="s">
        <v>103</v>
      </c>
      <c r="B1" s="211"/>
      <c r="C1" s="211"/>
      <c r="D1" s="211"/>
      <c r="E1" s="211"/>
      <c r="F1" s="212"/>
    </row>
    <row r="2" spans="1:6" ht="50.25" customHeight="1">
      <c r="A2" s="66" t="s">
        <v>21</v>
      </c>
      <c r="B2" s="11" t="s">
        <v>11</v>
      </c>
      <c r="C2" s="11" t="s">
        <v>12</v>
      </c>
      <c r="D2" s="11" t="s">
        <v>4</v>
      </c>
      <c r="E2" s="11" t="s">
        <v>33</v>
      </c>
      <c r="F2" s="67" t="s">
        <v>9</v>
      </c>
    </row>
    <row r="3" spans="1:6" ht="35.1" customHeight="1">
      <c r="A3" s="62" t="s">
        <v>5</v>
      </c>
      <c r="B3" s="4">
        <v>967653</v>
      </c>
      <c r="C3" s="4">
        <v>68671</v>
      </c>
      <c r="D3" s="4">
        <v>149311</v>
      </c>
      <c r="E3" s="4"/>
      <c r="F3" s="4">
        <v>1185635</v>
      </c>
    </row>
    <row r="4" spans="1:6" ht="35.1" customHeight="1">
      <c r="A4" s="62" t="s">
        <v>6</v>
      </c>
      <c r="B4" s="4">
        <v>419293</v>
      </c>
      <c r="C4" s="4">
        <v>41184</v>
      </c>
      <c r="D4" s="4">
        <v>50854</v>
      </c>
      <c r="E4" s="4"/>
      <c r="F4" s="4">
        <v>511331</v>
      </c>
    </row>
    <row r="5" spans="1:6" ht="35.1" customHeight="1">
      <c r="A5" s="62" t="s">
        <v>0</v>
      </c>
      <c r="B5" s="4">
        <v>457174</v>
      </c>
      <c r="C5" s="4">
        <v>33101</v>
      </c>
      <c r="D5" s="4">
        <v>75084</v>
      </c>
      <c r="E5" s="4">
        <v>6919</v>
      </c>
      <c r="F5" s="4">
        <v>572278</v>
      </c>
    </row>
    <row r="6" spans="1:6" ht="35.1" customHeight="1">
      <c r="A6" s="62" t="s">
        <v>1</v>
      </c>
      <c r="B6" s="4">
        <v>735261</v>
      </c>
      <c r="C6" s="4">
        <v>45065</v>
      </c>
      <c r="D6" s="4">
        <v>216431</v>
      </c>
      <c r="E6" s="4"/>
      <c r="F6" s="4">
        <v>996757</v>
      </c>
    </row>
    <row r="7" spans="1:6" ht="35.1" customHeight="1">
      <c r="A7" s="81" t="s">
        <v>43</v>
      </c>
      <c r="B7" s="4">
        <v>312770</v>
      </c>
      <c r="C7" s="4">
        <v>23948</v>
      </c>
      <c r="D7" s="4">
        <v>38539</v>
      </c>
      <c r="E7" s="4"/>
      <c r="F7" s="4">
        <v>375257</v>
      </c>
    </row>
    <row r="8" spans="1:6" ht="35.1" customHeight="1">
      <c r="A8" s="62" t="s">
        <v>22</v>
      </c>
      <c r="B8" s="4">
        <v>336248</v>
      </c>
      <c r="C8" s="4">
        <v>33047</v>
      </c>
      <c r="D8" s="4">
        <v>52782</v>
      </c>
      <c r="E8" s="4"/>
      <c r="F8" s="4">
        <v>422077</v>
      </c>
    </row>
    <row r="9" spans="1:6" ht="35.1" customHeight="1">
      <c r="A9" s="63" t="s">
        <v>8</v>
      </c>
      <c r="B9" s="4">
        <v>165244</v>
      </c>
      <c r="C9" s="4">
        <v>10208</v>
      </c>
      <c r="D9" s="4">
        <v>4270</v>
      </c>
      <c r="E9" s="4"/>
      <c r="F9" s="4">
        <v>179722</v>
      </c>
    </row>
    <row r="10" spans="1:6" ht="35.1" customHeight="1">
      <c r="A10" s="62" t="s">
        <v>2</v>
      </c>
      <c r="B10" s="4">
        <v>62223</v>
      </c>
      <c r="C10" s="4">
        <v>17335</v>
      </c>
      <c r="D10" s="4">
        <v>11107</v>
      </c>
      <c r="E10" s="4"/>
      <c r="F10" s="4">
        <v>90665</v>
      </c>
    </row>
    <row r="11" spans="1:6" ht="35.1" customHeight="1">
      <c r="A11" s="62" t="s">
        <v>32</v>
      </c>
      <c r="B11" s="4">
        <v>65985</v>
      </c>
      <c r="C11" s="4">
        <v>7872</v>
      </c>
      <c r="D11" s="4">
        <v>408</v>
      </c>
      <c r="E11" s="4"/>
      <c r="F11" s="4">
        <v>74265</v>
      </c>
    </row>
    <row r="12" spans="1:6" ht="35.1" customHeight="1">
      <c r="A12" s="3" t="s">
        <v>9</v>
      </c>
      <c r="B12" s="4">
        <v>3521851</v>
      </c>
      <c r="C12" s="4">
        <v>280431</v>
      </c>
      <c r="D12" s="4">
        <v>598786</v>
      </c>
      <c r="E12" s="4">
        <v>6919</v>
      </c>
      <c r="F12" s="4">
        <v>4407987</v>
      </c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BK29"/>
  <sheetViews>
    <sheetView showGridLines="0" zoomScale="90" zoomScaleNormal="90" workbookViewId="0">
      <selection sqref="A1:F1"/>
    </sheetView>
  </sheetViews>
  <sheetFormatPr defaultRowHeight="15.75"/>
  <cols>
    <col min="1" max="1" width="59.42578125" style="28" customWidth="1"/>
    <col min="2" max="5" width="12.7109375" style="28" customWidth="1"/>
    <col min="6" max="6" width="12" style="28" bestFit="1" customWidth="1"/>
    <col min="7" max="8" width="9.42578125" style="28" bestFit="1" customWidth="1"/>
    <col min="9" max="15" width="9.140625" style="28"/>
    <col min="16" max="19" width="9.42578125" style="28" bestFit="1" customWidth="1"/>
    <col min="20" max="16384" width="9.140625" style="28"/>
  </cols>
  <sheetData>
    <row r="1" spans="1:63" ht="52.5" customHeight="1">
      <c r="A1" s="216" t="s">
        <v>104</v>
      </c>
      <c r="B1" s="217"/>
      <c r="C1" s="217"/>
      <c r="D1" s="217"/>
      <c r="E1" s="218"/>
      <c r="F1" s="219"/>
    </row>
    <row r="2" spans="1:63">
      <c r="A2" s="213" t="s">
        <v>10</v>
      </c>
      <c r="B2" s="214"/>
      <c r="C2" s="214"/>
      <c r="D2" s="214"/>
      <c r="E2" s="214"/>
      <c r="F2" s="215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</row>
    <row r="3" spans="1:63" ht="51" customHeight="1">
      <c r="A3" s="26" t="s">
        <v>21</v>
      </c>
      <c r="B3" s="2" t="s">
        <v>11</v>
      </c>
      <c r="C3" s="2" t="s">
        <v>12</v>
      </c>
      <c r="D3" s="2" t="s">
        <v>4</v>
      </c>
      <c r="E3" s="2" t="s">
        <v>33</v>
      </c>
      <c r="F3" s="30" t="s">
        <v>9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</row>
    <row r="4" spans="1:63" ht="30" customHeight="1">
      <c r="A4" s="31" t="s">
        <v>5</v>
      </c>
      <c r="B4" s="32">
        <v>27.47</v>
      </c>
      <c r="C4" s="32">
        <v>24.49</v>
      </c>
      <c r="D4" s="32">
        <v>24.94</v>
      </c>
      <c r="E4" s="32"/>
      <c r="F4" s="32">
        <v>26.9</v>
      </c>
      <c r="G4" s="33"/>
      <c r="H4" s="34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</row>
    <row r="5" spans="1:63" ht="30" customHeight="1">
      <c r="A5" s="31" t="s">
        <v>6</v>
      </c>
      <c r="B5" s="32">
        <v>11.91</v>
      </c>
      <c r="C5" s="32">
        <v>14.69</v>
      </c>
      <c r="D5" s="32">
        <v>8.49</v>
      </c>
      <c r="E5" s="32"/>
      <c r="F5" s="32">
        <v>11.6</v>
      </c>
      <c r="G5" s="33"/>
      <c r="H5" s="34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</row>
    <row r="6" spans="1:63" ht="30" customHeight="1">
      <c r="A6" s="70" t="s">
        <v>0</v>
      </c>
      <c r="B6" s="32">
        <v>12.98</v>
      </c>
      <c r="C6" s="32">
        <v>11.8</v>
      </c>
      <c r="D6" s="32">
        <v>12.54</v>
      </c>
      <c r="E6" s="32">
        <v>100</v>
      </c>
      <c r="F6" s="32">
        <v>12.98</v>
      </c>
      <c r="G6" s="33"/>
      <c r="H6" s="34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</row>
    <row r="7" spans="1:63" ht="30" customHeight="1">
      <c r="A7" s="70" t="s">
        <v>1</v>
      </c>
      <c r="B7" s="32">
        <v>20.88</v>
      </c>
      <c r="C7" s="32">
        <v>16.07</v>
      </c>
      <c r="D7" s="32">
        <v>36.15</v>
      </c>
      <c r="E7" s="32"/>
      <c r="F7" s="32">
        <v>22.61</v>
      </c>
      <c r="G7" s="33"/>
      <c r="H7" s="34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</row>
    <row r="8" spans="1:63" ht="30" customHeight="1">
      <c r="A8" s="80" t="s">
        <v>43</v>
      </c>
      <c r="B8" s="32">
        <v>8.8800000000000008</v>
      </c>
      <c r="C8" s="32">
        <v>8.5399999999999991</v>
      </c>
      <c r="D8" s="32">
        <v>6.44</v>
      </c>
      <c r="E8" s="32"/>
      <c r="F8" s="32">
        <v>8.51</v>
      </c>
      <c r="G8" s="33"/>
      <c r="H8" s="33"/>
    </row>
    <row r="9" spans="1:63" ht="30" customHeight="1">
      <c r="A9" s="70" t="s">
        <v>7</v>
      </c>
      <c r="B9" s="32">
        <v>9.5500000000000007</v>
      </c>
      <c r="C9" s="32">
        <v>11.78</v>
      </c>
      <c r="D9" s="32">
        <v>8.81</v>
      </c>
      <c r="E9" s="32"/>
      <c r="F9" s="32">
        <v>9.58</v>
      </c>
      <c r="G9" s="33"/>
      <c r="H9" s="33"/>
    </row>
    <row r="10" spans="1:63" ht="30" customHeight="1">
      <c r="A10" s="6" t="s">
        <v>8</v>
      </c>
      <c r="B10" s="32">
        <v>4.6900000000000004</v>
      </c>
      <c r="C10" s="32">
        <v>3.64</v>
      </c>
      <c r="D10" s="32">
        <v>0.71</v>
      </c>
      <c r="E10" s="32"/>
      <c r="F10" s="32">
        <v>4.08</v>
      </c>
      <c r="G10" s="33"/>
      <c r="H10" s="33"/>
    </row>
    <row r="11" spans="1:63" ht="30" customHeight="1">
      <c r="A11" s="3" t="s">
        <v>2</v>
      </c>
      <c r="B11" s="32">
        <v>1.77</v>
      </c>
      <c r="C11" s="32">
        <v>6.18</v>
      </c>
      <c r="D11" s="32">
        <v>1.85</v>
      </c>
      <c r="E11" s="32"/>
      <c r="F11" s="32">
        <v>2.06</v>
      </c>
      <c r="G11" s="33"/>
      <c r="H11" s="33"/>
    </row>
    <row r="12" spans="1:63" ht="30" customHeight="1">
      <c r="A12" s="62" t="s">
        <v>32</v>
      </c>
      <c r="B12" s="32">
        <v>1.87</v>
      </c>
      <c r="C12" s="32">
        <v>2.81</v>
      </c>
      <c r="D12" s="32">
        <v>7.0000000000000007E-2</v>
      </c>
      <c r="E12" s="32"/>
      <c r="F12" s="32">
        <v>1.68</v>
      </c>
      <c r="G12" s="33"/>
      <c r="H12" s="33"/>
    </row>
    <row r="13" spans="1:63" ht="30" customHeight="1">
      <c r="A13" s="70" t="s">
        <v>13</v>
      </c>
      <c r="B13" s="32">
        <v>99.999999999999986</v>
      </c>
      <c r="C13" s="32">
        <v>100</v>
      </c>
      <c r="D13" s="32">
        <v>99.999999999999986</v>
      </c>
      <c r="E13" s="32">
        <v>100</v>
      </c>
      <c r="F13" s="32">
        <v>100.00000000000001</v>
      </c>
      <c r="G13" s="33"/>
      <c r="H13" s="33"/>
    </row>
    <row r="14" spans="1:63" ht="39" customHeight="1">
      <c r="A14" s="8" t="s">
        <v>14</v>
      </c>
      <c r="B14" s="32">
        <v>79.900000000000006</v>
      </c>
      <c r="C14" s="32">
        <v>6.36</v>
      </c>
      <c r="D14" s="32">
        <v>13.58</v>
      </c>
      <c r="E14" s="32">
        <v>0.16</v>
      </c>
      <c r="F14" s="32">
        <v>100</v>
      </c>
      <c r="G14" s="33"/>
      <c r="H14" s="33"/>
    </row>
    <row r="15" spans="1:63">
      <c r="A15" s="35"/>
      <c r="B15" s="36"/>
      <c r="C15" s="36"/>
      <c r="D15" s="36"/>
      <c r="E15" s="36"/>
      <c r="F15" s="13"/>
      <c r="G15" s="33"/>
      <c r="H15" s="33"/>
      <c r="I15" s="33"/>
      <c r="J15" s="33"/>
    </row>
    <row r="16" spans="1:63">
      <c r="B16" s="37"/>
      <c r="C16" s="37"/>
      <c r="D16" s="37"/>
      <c r="E16" s="37"/>
      <c r="F16" s="38"/>
      <c r="G16" s="13"/>
      <c r="H16" s="33"/>
      <c r="I16" s="33"/>
      <c r="J16" s="33"/>
    </row>
    <row r="17" spans="1:19" s="13" customFormat="1" ht="17.100000000000001" customHeight="1">
      <c r="A17" s="39"/>
      <c r="B17" s="38"/>
      <c r="C17" s="38"/>
      <c r="D17" s="38"/>
      <c r="E17" s="38"/>
      <c r="F17" s="38"/>
      <c r="G17" s="40"/>
      <c r="J17" s="21"/>
      <c r="M17" s="38"/>
      <c r="N17" s="38"/>
      <c r="O17" s="38"/>
      <c r="P17" s="38"/>
    </row>
    <row r="18" spans="1:19">
      <c r="A18" s="39"/>
      <c r="B18" s="41"/>
      <c r="C18" s="41"/>
      <c r="D18" s="41"/>
      <c r="E18" s="41"/>
      <c r="F18" s="38"/>
      <c r="G18" s="40"/>
      <c r="H18" s="29"/>
      <c r="I18" s="29"/>
      <c r="J18" s="29"/>
      <c r="K18" s="29"/>
      <c r="L18" s="29"/>
      <c r="M18" s="38"/>
      <c r="N18" s="38"/>
      <c r="O18" s="38"/>
      <c r="P18" s="38"/>
    </row>
    <row r="19" spans="1:19">
      <c r="A19" s="39"/>
      <c r="B19" s="42"/>
      <c r="C19" s="42"/>
      <c r="D19" s="42"/>
      <c r="E19" s="42"/>
      <c r="F19" s="41"/>
      <c r="G19" s="40"/>
      <c r="H19" s="29"/>
      <c r="I19" s="29"/>
      <c r="J19" s="29"/>
      <c r="K19" s="29"/>
      <c r="L19" s="29"/>
      <c r="M19" s="29"/>
      <c r="N19" s="29"/>
      <c r="O19" s="29"/>
      <c r="P19" s="29"/>
    </row>
    <row r="20" spans="1:19">
      <c r="A20" s="39"/>
      <c r="B20" s="18"/>
      <c r="C20" s="18"/>
      <c r="D20" s="18"/>
      <c r="E20" s="18"/>
      <c r="F20" s="38"/>
      <c r="G20" s="40"/>
      <c r="H20" s="29"/>
      <c r="I20" s="29"/>
      <c r="J20" s="29"/>
      <c r="K20" s="29"/>
      <c r="L20" s="29"/>
      <c r="M20" s="38"/>
      <c r="N20" s="38"/>
      <c r="O20" s="38"/>
      <c r="P20" s="38"/>
    </row>
    <row r="21" spans="1:19">
      <c r="A21" s="39"/>
      <c r="B21" s="18"/>
      <c r="C21" s="18"/>
      <c r="D21" s="18"/>
      <c r="E21" s="18"/>
      <c r="F21" s="38"/>
      <c r="G21" s="40"/>
      <c r="H21" s="29"/>
      <c r="I21" s="29"/>
      <c r="J21" s="29"/>
      <c r="K21" s="29"/>
      <c r="L21" s="29"/>
      <c r="M21" s="38"/>
      <c r="N21" s="38"/>
      <c r="O21" s="38"/>
      <c r="P21" s="38"/>
    </row>
    <row r="22" spans="1:19">
      <c r="A22" s="39"/>
      <c r="B22" s="18"/>
      <c r="C22" s="18"/>
      <c r="D22" s="18"/>
      <c r="E22" s="18"/>
      <c r="F22" s="38"/>
      <c r="G22" s="40"/>
      <c r="H22" s="29"/>
      <c r="I22" s="29"/>
      <c r="J22" s="29"/>
      <c r="K22" s="29"/>
      <c r="L22" s="29"/>
      <c r="M22" s="38"/>
      <c r="N22" s="38"/>
      <c r="O22" s="38"/>
      <c r="P22" s="38"/>
    </row>
    <row r="23" spans="1:19">
      <c r="A23" s="39"/>
      <c r="B23" s="18"/>
      <c r="C23" s="18"/>
      <c r="D23" s="18"/>
      <c r="E23" s="18"/>
      <c r="F23" s="38"/>
      <c r="G23" s="34"/>
      <c r="H23" s="29"/>
      <c r="I23" s="29"/>
      <c r="J23" s="29"/>
      <c r="K23" s="29"/>
      <c r="L23" s="29"/>
      <c r="M23" s="38"/>
      <c r="N23" s="38"/>
      <c r="O23" s="38"/>
      <c r="P23" s="38"/>
    </row>
    <row r="24" spans="1:19">
      <c r="A24" s="39"/>
      <c r="B24" s="18"/>
      <c r="C24" s="18"/>
      <c r="D24" s="18"/>
      <c r="E24" s="18"/>
      <c r="F24" s="38"/>
      <c r="G24" s="38"/>
      <c r="H24" s="29"/>
      <c r="I24" s="29"/>
      <c r="J24" s="29"/>
      <c r="K24" s="29"/>
      <c r="L24" s="29"/>
      <c r="M24" s="38"/>
      <c r="N24" s="38"/>
      <c r="O24" s="38"/>
      <c r="P24" s="38"/>
    </row>
    <row r="25" spans="1:19">
      <c r="A25" s="43"/>
      <c r="B25" s="44"/>
      <c r="C25" s="44"/>
      <c r="D25" s="44"/>
      <c r="E25" s="44"/>
      <c r="F25" s="29"/>
      <c r="G25" s="38"/>
      <c r="H25" s="38"/>
      <c r="I25" s="38"/>
      <c r="J25" s="34"/>
      <c r="K25" s="29"/>
      <c r="L25" s="29"/>
      <c r="M25" s="29"/>
      <c r="N25" s="29"/>
      <c r="O25" s="29"/>
      <c r="P25" s="38"/>
      <c r="Q25" s="38"/>
      <c r="R25" s="38"/>
      <c r="S25" s="38"/>
    </row>
    <row r="26" spans="1:19">
      <c r="A26" s="13"/>
      <c r="B26" s="29"/>
      <c r="C26" s="29"/>
      <c r="D26" s="29"/>
      <c r="E26" s="29"/>
      <c r="F26" s="29"/>
      <c r="G26" s="29"/>
      <c r="H26" s="38"/>
      <c r="I26" s="38"/>
      <c r="J26" s="29"/>
      <c r="K26" s="29"/>
      <c r="L26" s="29"/>
      <c r="M26" s="29"/>
      <c r="N26" s="29"/>
      <c r="O26" s="29"/>
      <c r="P26" s="38"/>
      <c r="Q26" s="38"/>
      <c r="R26" s="38"/>
      <c r="S26" s="38"/>
    </row>
    <row r="27" spans="1:19">
      <c r="A27" s="13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</row>
    <row r="28" spans="1:19">
      <c r="A28" s="29"/>
      <c r="B28" s="29"/>
      <c r="C28" s="29"/>
      <c r="D28" s="29"/>
      <c r="E28" s="29"/>
      <c r="G28" s="29"/>
      <c r="H28" s="29"/>
      <c r="I28" s="29"/>
      <c r="J28" s="29"/>
      <c r="K28" s="29"/>
      <c r="L28" s="29"/>
      <c r="M28" s="29"/>
      <c r="N28" s="29"/>
      <c r="O28" s="29"/>
      <c r="P28" s="45"/>
      <c r="Q28" s="45"/>
      <c r="R28" s="45"/>
      <c r="S28" s="45"/>
    </row>
    <row r="29" spans="1:19">
      <c r="A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F14"/>
  <sheetViews>
    <sheetView showGridLines="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6" ht="40.5" customHeight="1">
      <c r="A1" s="210" t="s">
        <v>105</v>
      </c>
      <c r="B1" s="211"/>
      <c r="C1" s="211"/>
      <c r="D1" s="211"/>
      <c r="E1" s="211"/>
      <c r="F1" s="212"/>
    </row>
    <row r="2" spans="1:6" ht="50.25" customHeight="1">
      <c r="A2" s="26" t="s">
        <v>21</v>
      </c>
      <c r="B2" s="1" t="s">
        <v>11</v>
      </c>
      <c r="C2" s="1" t="s">
        <v>12</v>
      </c>
      <c r="D2" s="1" t="s">
        <v>4</v>
      </c>
      <c r="E2" s="1" t="s">
        <v>33</v>
      </c>
      <c r="F2" s="27" t="s">
        <v>9</v>
      </c>
    </row>
    <row r="3" spans="1:6" ht="35.1" customHeight="1">
      <c r="A3" s="3" t="s">
        <v>5</v>
      </c>
      <c r="B3" s="5">
        <v>2982</v>
      </c>
      <c r="C3" s="5">
        <v>490</v>
      </c>
      <c r="D3" s="5">
        <v>436</v>
      </c>
      <c r="E3" s="5"/>
      <c r="F3" s="5">
        <v>3908</v>
      </c>
    </row>
    <row r="4" spans="1:6" ht="35.1" customHeight="1">
      <c r="A4" s="3" t="s">
        <v>6</v>
      </c>
      <c r="B4" s="5">
        <v>6571</v>
      </c>
      <c r="C4" s="5">
        <v>645</v>
      </c>
      <c r="D4" s="5">
        <v>300</v>
      </c>
      <c r="E4" s="5"/>
      <c r="F4" s="5">
        <v>7516</v>
      </c>
    </row>
    <row r="5" spans="1:6" ht="35.1" customHeight="1">
      <c r="A5" s="3" t="s">
        <v>0</v>
      </c>
      <c r="B5" s="5">
        <v>1962</v>
      </c>
      <c r="C5" s="5">
        <v>254</v>
      </c>
      <c r="D5" s="5">
        <v>2113</v>
      </c>
      <c r="E5" s="5">
        <v>138</v>
      </c>
      <c r="F5" s="5">
        <v>4467</v>
      </c>
    </row>
    <row r="6" spans="1:6" ht="35.1" customHeight="1">
      <c r="A6" s="3" t="s">
        <v>1</v>
      </c>
      <c r="B6" s="5">
        <v>5094</v>
      </c>
      <c r="C6" s="5">
        <v>256</v>
      </c>
      <c r="D6" s="5">
        <v>1000</v>
      </c>
      <c r="E6" s="5"/>
      <c r="F6" s="5">
        <v>6350</v>
      </c>
    </row>
    <row r="7" spans="1:6" ht="35.1" customHeight="1">
      <c r="A7" s="82" t="s">
        <v>43</v>
      </c>
      <c r="B7" s="5">
        <v>1742</v>
      </c>
      <c r="C7" s="5">
        <v>269</v>
      </c>
      <c r="D7" s="5">
        <v>382</v>
      </c>
      <c r="E7" s="5"/>
      <c r="F7" s="5">
        <v>2393</v>
      </c>
    </row>
    <row r="8" spans="1:6" ht="35.1" customHeight="1">
      <c r="A8" s="3" t="s">
        <v>22</v>
      </c>
      <c r="B8" s="5">
        <v>2184</v>
      </c>
      <c r="C8" s="5">
        <v>838</v>
      </c>
      <c r="D8" s="5">
        <v>407</v>
      </c>
      <c r="E8" s="5"/>
      <c r="F8" s="5">
        <v>3429</v>
      </c>
    </row>
    <row r="9" spans="1:6" ht="35.1" customHeight="1">
      <c r="A9" s="6" t="s">
        <v>8</v>
      </c>
      <c r="B9" s="5">
        <v>6006</v>
      </c>
      <c r="C9" s="5">
        <v>303</v>
      </c>
      <c r="D9" s="5">
        <v>6</v>
      </c>
      <c r="E9" s="5"/>
      <c r="F9" s="5">
        <v>6315</v>
      </c>
    </row>
    <row r="10" spans="1:6" ht="35.1" customHeight="1">
      <c r="A10" s="3" t="s">
        <v>2</v>
      </c>
      <c r="B10" s="5">
        <v>1604</v>
      </c>
      <c r="C10" s="5">
        <v>439</v>
      </c>
      <c r="D10" s="5">
        <v>57</v>
      </c>
      <c r="E10" s="5"/>
      <c r="F10" s="5">
        <v>2100</v>
      </c>
    </row>
    <row r="11" spans="1:6" ht="35.1" customHeight="1">
      <c r="A11" s="62" t="s">
        <v>32</v>
      </c>
      <c r="B11" s="5">
        <v>1748</v>
      </c>
      <c r="C11" s="5">
        <v>248</v>
      </c>
      <c r="D11" s="5">
        <v>1</v>
      </c>
      <c r="E11" s="5"/>
      <c r="F11" s="5">
        <v>1997</v>
      </c>
    </row>
    <row r="12" spans="1:6" ht="35.1" customHeight="1">
      <c r="A12" s="3" t="s">
        <v>9</v>
      </c>
      <c r="B12" s="5">
        <v>29893</v>
      </c>
      <c r="C12" s="5">
        <v>3742</v>
      </c>
      <c r="D12" s="5">
        <v>4702</v>
      </c>
      <c r="E12" s="5">
        <v>138</v>
      </c>
      <c r="F12" s="5">
        <v>38475</v>
      </c>
    </row>
    <row r="14" spans="1:6">
      <c r="B14" s="10"/>
      <c r="C14" s="10"/>
      <c r="D14" s="10"/>
      <c r="E14" s="10"/>
      <c r="F14" s="10"/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E22"/>
  <sheetViews>
    <sheetView showGridLines="0" workbookViewId="0">
      <selection sqref="A1:E2"/>
    </sheetView>
  </sheetViews>
  <sheetFormatPr defaultRowHeight="12.75"/>
  <cols>
    <col min="1" max="1" width="54.7109375" customWidth="1"/>
    <col min="2" max="5" width="12.140625" customWidth="1"/>
  </cols>
  <sheetData>
    <row r="1" spans="1:5" ht="33.75" customHeight="1">
      <c r="A1" s="222" t="s">
        <v>23</v>
      </c>
      <c r="B1" s="222"/>
      <c r="C1" s="222"/>
      <c r="D1" s="222"/>
      <c r="E1" s="222"/>
    </row>
    <row r="2" spans="1:5" ht="32.25" customHeight="1">
      <c r="A2" s="222"/>
      <c r="B2" s="222"/>
      <c r="C2" s="222"/>
      <c r="D2" s="222"/>
      <c r="E2" s="222"/>
    </row>
    <row r="3" spans="1:5" ht="28.5" customHeight="1">
      <c r="A3" s="76"/>
      <c r="B3" s="76"/>
      <c r="C3" s="76"/>
      <c r="D3" s="76"/>
      <c r="E3" s="77" t="s">
        <v>3</v>
      </c>
    </row>
    <row r="4" spans="1:5" ht="30" customHeight="1">
      <c r="A4" s="220" t="s">
        <v>24</v>
      </c>
      <c r="B4" s="73">
        <v>2015</v>
      </c>
      <c r="C4" s="206">
        <v>2016</v>
      </c>
      <c r="D4" s="207"/>
      <c r="E4" s="208"/>
    </row>
    <row r="5" spans="1:5" ht="30" customHeight="1">
      <c r="A5" s="221"/>
      <c r="B5" s="30">
        <v>12</v>
      </c>
      <c r="C5" s="30">
        <v>1</v>
      </c>
      <c r="D5" s="30">
        <v>2</v>
      </c>
      <c r="E5" s="30">
        <v>3</v>
      </c>
    </row>
    <row r="6" spans="1:5" ht="30" customHeight="1">
      <c r="A6" s="3" t="s">
        <v>5</v>
      </c>
      <c r="B6" s="64">
        <v>2478550</v>
      </c>
      <c r="C6" s="64">
        <v>2477107</v>
      </c>
      <c r="D6" s="64">
        <v>2475646</v>
      </c>
      <c r="E6" s="64">
        <v>2534276</v>
      </c>
    </row>
    <row r="7" spans="1:5" ht="30" customHeight="1">
      <c r="A7" s="3" t="s">
        <v>6</v>
      </c>
      <c r="B7" s="64">
        <v>1107997</v>
      </c>
      <c r="C7" s="64">
        <v>1116098</v>
      </c>
      <c r="D7" s="64">
        <v>1107075</v>
      </c>
      <c r="E7" s="64">
        <v>1115872</v>
      </c>
    </row>
    <row r="8" spans="1:5" ht="30" customHeight="1">
      <c r="A8" s="3" t="s">
        <v>0</v>
      </c>
      <c r="B8" s="64">
        <v>1245328</v>
      </c>
      <c r="C8" s="64">
        <v>1242784</v>
      </c>
      <c r="D8" s="64">
        <v>1258650</v>
      </c>
      <c r="E8" s="64">
        <v>1287268</v>
      </c>
    </row>
    <row r="9" spans="1:5" ht="30" customHeight="1">
      <c r="A9" s="3" t="s">
        <v>1</v>
      </c>
      <c r="B9" s="64">
        <v>2172937</v>
      </c>
      <c r="C9" s="64">
        <v>2145616</v>
      </c>
      <c r="D9" s="64">
        <v>2163605</v>
      </c>
      <c r="E9" s="64">
        <v>2213373</v>
      </c>
    </row>
    <row r="10" spans="1:5" ht="30" customHeight="1">
      <c r="A10" s="82" t="s">
        <v>43</v>
      </c>
      <c r="B10" s="64">
        <v>971977</v>
      </c>
      <c r="C10" s="64">
        <v>964016</v>
      </c>
      <c r="D10" s="64">
        <v>963799</v>
      </c>
      <c r="E10" s="64">
        <v>987574</v>
      </c>
    </row>
    <row r="11" spans="1:5" ht="30" customHeight="1">
      <c r="A11" s="3" t="s">
        <v>25</v>
      </c>
      <c r="B11" s="64">
        <v>940121</v>
      </c>
      <c r="C11" s="64">
        <v>953242</v>
      </c>
      <c r="D11" s="64">
        <v>955630</v>
      </c>
      <c r="E11" s="64">
        <v>960711</v>
      </c>
    </row>
    <row r="12" spans="1:5" ht="30" customHeight="1">
      <c r="A12" s="6" t="s">
        <v>8</v>
      </c>
      <c r="B12" s="64">
        <v>188672</v>
      </c>
      <c r="C12" s="64">
        <v>192330</v>
      </c>
      <c r="D12" s="64">
        <v>192175</v>
      </c>
      <c r="E12" s="64">
        <v>194807</v>
      </c>
    </row>
    <row r="13" spans="1:5" ht="30" customHeight="1">
      <c r="A13" s="3" t="s">
        <v>2</v>
      </c>
      <c r="B13" s="64">
        <v>136288</v>
      </c>
      <c r="C13" s="64">
        <v>138304</v>
      </c>
      <c r="D13" s="64">
        <v>138257</v>
      </c>
      <c r="E13" s="64">
        <v>138511</v>
      </c>
    </row>
    <row r="14" spans="1:5" ht="30" customHeight="1">
      <c r="A14" s="62" t="s">
        <v>32</v>
      </c>
      <c r="B14" s="64">
        <v>96112</v>
      </c>
      <c r="C14" s="64">
        <v>97394</v>
      </c>
      <c r="D14" s="64">
        <v>101024</v>
      </c>
      <c r="E14" s="64">
        <v>102616</v>
      </c>
    </row>
    <row r="15" spans="1:5" ht="30" customHeight="1">
      <c r="A15" s="8" t="s">
        <v>9</v>
      </c>
      <c r="B15" s="64">
        <v>9337982</v>
      </c>
      <c r="C15" s="64">
        <v>9326891</v>
      </c>
      <c r="D15" s="64">
        <v>9355861</v>
      </c>
      <c r="E15" s="64">
        <v>9535008</v>
      </c>
    </row>
    <row r="16" spans="1:5" ht="30" customHeight="1">
      <c r="A16" s="47"/>
      <c r="B16" s="46"/>
    </row>
    <row r="17" spans="1:2" ht="30" customHeight="1">
      <c r="A17" s="47"/>
      <c r="B17" s="46"/>
    </row>
    <row r="18" spans="1:2" ht="30" customHeight="1">
      <c r="A18" s="47"/>
      <c r="B18" s="46"/>
    </row>
    <row r="19" spans="1:2" ht="30" customHeight="1">
      <c r="A19" s="47"/>
      <c r="B19" s="46"/>
    </row>
    <row r="20" spans="1:2" ht="30" customHeight="1">
      <c r="A20" s="47"/>
      <c r="B20" s="46"/>
    </row>
    <row r="21" spans="1:2" ht="30" customHeight="1">
      <c r="A21" s="47"/>
      <c r="B21" s="46"/>
    </row>
    <row r="22" spans="1:2" ht="30" customHeight="1">
      <c r="A22" s="47"/>
      <c r="B22" s="46"/>
    </row>
  </sheetData>
  <mergeCells count="3">
    <mergeCell ref="A4:A5"/>
    <mergeCell ref="C4:E4"/>
    <mergeCell ref="A1:E2"/>
  </mergeCells>
  <phoneticPr fontId="7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E30"/>
  <sheetViews>
    <sheetView showGridLines="0" workbookViewId="0">
      <selection sqref="A1:E1"/>
    </sheetView>
  </sheetViews>
  <sheetFormatPr defaultRowHeight="12.75"/>
  <cols>
    <col min="1" max="1" width="55.85546875" customWidth="1"/>
    <col min="2" max="2" width="10.7109375" customWidth="1"/>
  </cols>
  <sheetData>
    <row r="1" spans="1:5" ht="62.25" customHeight="1">
      <c r="A1" s="201" t="s">
        <v>26</v>
      </c>
      <c r="B1" s="201"/>
      <c r="C1" s="201"/>
      <c r="D1" s="201"/>
      <c r="E1" s="201"/>
    </row>
    <row r="2" spans="1:5" ht="19.5" customHeight="1">
      <c r="A2" s="78"/>
      <c r="B2" s="78"/>
      <c r="C2" s="78"/>
      <c r="D2" s="78"/>
      <c r="E2" s="84" t="s">
        <v>10</v>
      </c>
    </row>
    <row r="3" spans="1:5" ht="30" customHeight="1">
      <c r="A3" s="220" t="s">
        <v>27</v>
      </c>
      <c r="B3" s="73">
        <v>2015</v>
      </c>
      <c r="C3" s="206">
        <v>2016</v>
      </c>
      <c r="D3" s="207"/>
      <c r="E3" s="208"/>
    </row>
    <row r="4" spans="1:5" ht="30" customHeight="1">
      <c r="A4" s="221"/>
      <c r="B4" s="1">
        <v>12</v>
      </c>
      <c r="C4" s="1">
        <v>1</v>
      </c>
      <c r="D4" s="1">
        <v>2</v>
      </c>
      <c r="E4" s="1">
        <v>3</v>
      </c>
    </row>
    <row r="5" spans="1:5" ht="30" customHeight="1">
      <c r="A5" s="48" t="s">
        <v>5</v>
      </c>
      <c r="B5" s="7">
        <v>26.529999999999998</v>
      </c>
      <c r="C5" s="7">
        <v>26.57</v>
      </c>
      <c r="D5" s="7">
        <v>26.470000000000002</v>
      </c>
      <c r="E5" s="7">
        <v>26.58</v>
      </c>
    </row>
    <row r="6" spans="1:5" ht="30" customHeight="1">
      <c r="A6" s="48" t="s">
        <v>6</v>
      </c>
      <c r="B6" s="7">
        <v>11.87</v>
      </c>
      <c r="C6" s="7">
        <v>11.97</v>
      </c>
      <c r="D6" s="7">
        <v>11.83</v>
      </c>
      <c r="E6" s="7">
        <v>11.7</v>
      </c>
    </row>
    <row r="7" spans="1:5" ht="30" customHeight="1">
      <c r="A7" s="48" t="s">
        <v>0</v>
      </c>
      <c r="B7" s="7">
        <v>13.34</v>
      </c>
      <c r="C7" s="7">
        <v>13.32</v>
      </c>
      <c r="D7" s="7">
        <v>13.45</v>
      </c>
      <c r="E7" s="7">
        <v>13.5</v>
      </c>
    </row>
    <row r="8" spans="1:5" ht="30" customHeight="1">
      <c r="A8" s="48" t="s">
        <v>28</v>
      </c>
      <c r="B8" s="7">
        <v>23.27</v>
      </c>
      <c r="C8" s="7">
        <v>23</v>
      </c>
      <c r="D8" s="7">
        <v>23.13</v>
      </c>
      <c r="E8" s="7">
        <v>23.21</v>
      </c>
    </row>
    <row r="9" spans="1:5" ht="30" customHeight="1">
      <c r="A9" s="83" t="s">
        <v>43</v>
      </c>
      <c r="B9" s="7">
        <v>10.41</v>
      </c>
      <c r="C9" s="7">
        <v>10.34</v>
      </c>
      <c r="D9" s="7">
        <v>10.3</v>
      </c>
      <c r="E9" s="7">
        <v>10.36</v>
      </c>
    </row>
    <row r="10" spans="1:5" ht="30" customHeight="1">
      <c r="A10" s="48" t="s">
        <v>7</v>
      </c>
      <c r="B10" s="7">
        <v>10.07</v>
      </c>
      <c r="C10" s="7">
        <v>10.220000000000001</v>
      </c>
      <c r="D10" s="7">
        <v>10.210000000000001</v>
      </c>
      <c r="E10" s="7">
        <v>10.08</v>
      </c>
    </row>
    <row r="11" spans="1:5" ht="30" customHeight="1">
      <c r="A11" s="6" t="s">
        <v>8</v>
      </c>
      <c r="B11" s="7">
        <v>2.02</v>
      </c>
      <c r="C11" s="7">
        <v>2.06</v>
      </c>
      <c r="D11" s="7">
        <v>2.0499999999999998</v>
      </c>
      <c r="E11" s="7">
        <v>2.04</v>
      </c>
    </row>
    <row r="12" spans="1:5" ht="30" customHeight="1">
      <c r="A12" s="3" t="s">
        <v>2</v>
      </c>
      <c r="B12" s="7">
        <v>1.46</v>
      </c>
      <c r="C12" s="7">
        <v>1.48</v>
      </c>
      <c r="D12" s="7">
        <v>1.48</v>
      </c>
      <c r="E12" s="7">
        <v>1.45</v>
      </c>
    </row>
    <row r="13" spans="1:5" ht="30" customHeight="1">
      <c r="A13" s="62" t="s">
        <v>32</v>
      </c>
      <c r="B13" s="7">
        <v>1.03</v>
      </c>
      <c r="C13" s="7">
        <v>1.04</v>
      </c>
      <c r="D13" s="7">
        <v>1.08</v>
      </c>
      <c r="E13" s="7">
        <v>1.08</v>
      </c>
    </row>
    <row r="14" spans="1:5" ht="30" customHeight="1">
      <c r="A14" s="48" t="s">
        <v>9</v>
      </c>
      <c r="B14" s="7">
        <v>99.999999999999972</v>
      </c>
      <c r="C14" s="7">
        <v>100.00000000000001</v>
      </c>
      <c r="D14" s="7">
        <v>99.999999999999986</v>
      </c>
      <c r="E14" s="7">
        <v>100.00000000000001</v>
      </c>
    </row>
    <row r="15" spans="1:5" ht="15.75">
      <c r="A15" s="20"/>
    </row>
    <row r="16" spans="1:5" ht="15.75">
      <c r="A16" s="20"/>
      <c r="B16" s="50"/>
    </row>
    <row r="17" spans="1:2" ht="15.75">
      <c r="A17" s="20"/>
      <c r="B17" s="13"/>
    </row>
    <row r="18" spans="1:2" ht="15.75">
      <c r="A18" s="20"/>
      <c r="B18" s="13"/>
    </row>
    <row r="19" spans="1:2" ht="15.75">
      <c r="A19" s="20"/>
      <c r="B19" s="13"/>
    </row>
    <row r="20" spans="1:2" ht="15.75">
      <c r="A20" s="20"/>
      <c r="B20" s="13"/>
    </row>
    <row r="21" spans="1:2" ht="15.75">
      <c r="A21" s="20"/>
      <c r="B21" s="13"/>
    </row>
    <row r="22" spans="1:2" ht="15.75">
      <c r="A22" s="20"/>
      <c r="B22" s="13"/>
    </row>
    <row r="23" spans="1:2" ht="15.75">
      <c r="A23" s="20"/>
      <c r="B23" s="13"/>
    </row>
    <row r="24" spans="1:2" ht="15.75">
      <c r="A24" s="20"/>
      <c r="B24" s="13"/>
    </row>
    <row r="25" spans="1:2" ht="15.75">
      <c r="A25" s="20"/>
      <c r="B25" s="13"/>
    </row>
    <row r="26" spans="1:2" ht="15.75">
      <c r="A26" s="20"/>
      <c r="B26" s="13"/>
    </row>
    <row r="27" spans="1:2" ht="15.75">
      <c r="A27" s="20"/>
      <c r="B27" s="13"/>
    </row>
    <row r="28" spans="1:2" ht="15.75">
      <c r="A28" s="20"/>
      <c r="B28" s="13"/>
    </row>
    <row r="29" spans="1:2" ht="15.75">
      <c r="A29" s="20"/>
      <c r="B29" s="13"/>
    </row>
    <row r="30" spans="1:2" ht="15.75">
      <c r="A30" s="20"/>
      <c r="B30" s="13"/>
    </row>
  </sheetData>
  <mergeCells count="3">
    <mergeCell ref="A3:A4"/>
    <mergeCell ref="A1:E1"/>
    <mergeCell ref="C3:E3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F13"/>
  <sheetViews>
    <sheetView showGridLines="0" workbookViewId="0">
      <selection sqref="A1:F1"/>
    </sheetView>
  </sheetViews>
  <sheetFormatPr defaultRowHeight="12.75"/>
  <cols>
    <col min="1" max="1" width="55.28515625" customWidth="1"/>
    <col min="2" max="5" width="10.7109375" customWidth="1"/>
    <col min="6" max="6" width="12.7109375" customWidth="1"/>
  </cols>
  <sheetData>
    <row r="1" spans="1:6" ht="48" customHeight="1">
      <c r="A1" s="201" t="s">
        <v>106</v>
      </c>
      <c r="B1" s="223"/>
      <c r="C1" s="223"/>
      <c r="D1" s="223"/>
      <c r="E1" s="223"/>
      <c r="F1" s="224"/>
    </row>
    <row r="2" spans="1:6" ht="13.5">
      <c r="A2" s="225" t="s">
        <v>3</v>
      </c>
      <c r="B2" s="226"/>
      <c r="C2" s="226"/>
      <c r="D2" s="226"/>
      <c r="E2" s="226"/>
      <c r="F2" s="227"/>
    </row>
    <row r="3" spans="1:6" ht="51" customHeight="1">
      <c r="A3" s="26" t="s">
        <v>29</v>
      </c>
      <c r="B3" s="2" t="s">
        <v>11</v>
      </c>
      <c r="C3" s="2" t="s">
        <v>12</v>
      </c>
      <c r="D3" s="2" t="s">
        <v>4</v>
      </c>
      <c r="E3" s="2" t="s">
        <v>33</v>
      </c>
      <c r="F3" s="11" t="s">
        <v>9</v>
      </c>
    </row>
    <row r="4" spans="1:6" ht="30" customHeight="1">
      <c r="A4" s="48" t="s">
        <v>5</v>
      </c>
      <c r="B4" s="9">
        <v>2190510</v>
      </c>
      <c r="C4" s="9">
        <v>212360</v>
      </c>
      <c r="D4" s="9">
        <v>131406</v>
      </c>
      <c r="E4" s="9"/>
      <c r="F4" s="9">
        <v>2534276</v>
      </c>
    </row>
    <row r="5" spans="1:6" ht="30" customHeight="1">
      <c r="A5" s="48" t="s">
        <v>6</v>
      </c>
      <c r="B5" s="9">
        <v>896207</v>
      </c>
      <c r="C5" s="9">
        <v>151691</v>
      </c>
      <c r="D5" s="9">
        <v>67974</v>
      </c>
      <c r="E5" s="9"/>
      <c r="F5" s="9">
        <v>1115872</v>
      </c>
    </row>
    <row r="6" spans="1:6" ht="30" customHeight="1">
      <c r="A6" s="48" t="s">
        <v>0</v>
      </c>
      <c r="B6" s="9">
        <v>1101141</v>
      </c>
      <c r="C6" s="9">
        <v>107621</v>
      </c>
      <c r="D6" s="9">
        <v>68205</v>
      </c>
      <c r="E6" s="9">
        <v>10301</v>
      </c>
      <c r="F6" s="9">
        <v>1287268</v>
      </c>
    </row>
    <row r="7" spans="1:6" ht="30" customHeight="1">
      <c r="A7" s="48" t="s">
        <v>1</v>
      </c>
      <c r="B7" s="9">
        <v>1682795</v>
      </c>
      <c r="C7" s="9">
        <v>149379</v>
      </c>
      <c r="D7" s="9">
        <v>381199</v>
      </c>
      <c r="E7" s="9"/>
      <c r="F7" s="9">
        <v>2213373</v>
      </c>
    </row>
    <row r="8" spans="1:6" ht="30" customHeight="1">
      <c r="A8" s="83" t="s">
        <v>43</v>
      </c>
      <c r="B8" s="9">
        <v>819050</v>
      </c>
      <c r="C8" s="9">
        <v>60529</v>
      </c>
      <c r="D8" s="9">
        <v>107995</v>
      </c>
      <c r="E8" s="9"/>
      <c r="F8" s="9">
        <v>987574</v>
      </c>
    </row>
    <row r="9" spans="1:6" ht="30" customHeight="1">
      <c r="A9" s="48" t="s">
        <v>7</v>
      </c>
      <c r="B9" s="9">
        <v>792246</v>
      </c>
      <c r="C9" s="9">
        <v>98308</v>
      </c>
      <c r="D9" s="9">
        <v>70157</v>
      </c>
      <c r="E9" s="9"/>
      <c r="F9" s="9">
        <v>960711</v>
      </c>
    </row>
    <row r="10" spans="1:6" ht="30" customHeight="1">
      <c r="A10" s="6" t="s">
        <v>8</v>
      </c>
      <c r="B10" s="9">
        <v>180449</v>
      </c>
      <c r="C10" s="9">
        <v>11509</v>
      </c>
      <c r="D10" s="9">
        <v>2849</v>
      </c>
      <c r="E10" s="9"/>
      <c r="F10" s="9">
        <v>194807</v>
      </c>
    </row>
    <row r="11" spans="1:6" ht="30" customHeight="1">
      <c r="A11" s="3" t="s">
        <v>2</v>
      </c>
      <c r="B11" s="9">
        <v>87352</v>
      </c>
      <c r="C11" s="9">
        <v>40932</v>
      </c>
      <c r="D11" s="9">
        <v>10227</v>
      </c>
      <c r="E11" s="9"/>
      <c r="F11" s="9">
        <v>138511</v>
      </c>
    </row>
    <row r="12" spans="1:6" ht="30" customHeight="1">
      <c r="A12" s="62" t="s">
        <v>32</v>
      </c>
      <c r="B12" s="9">
        <v>85638</v>
      </c>
      <c r="C12" s="9">
        <v>16197</v>
      </c>
      <c r="D12" s="9">
        <v>781</v>
      </c>
      <c r="E12" s="9"/>
      <c r="F12" s="9">
        <v>102616</v>
      </c>
    </row>
    <row r="13" spans="1:6" ht="30" customHeight="1">
      <c r="A13" s="48" t="s">
        <v>9</v>
      </c>
      <c r="B13" s="9">
        <v>7835388</v>
      </c>
      <c r="C13" s="9">
        <v>848526</v>
      </c>
      <c r="D13" s="9">
        <v>840793</v>
      </c>
      <c r="E13" s="9">
        <v>10301</v>
      </c>
      <c r="F13" s="9">
        <v>9535008</v>
      </c>
    </row>
  </sheetData>
  <mergeCells count="2">
    <mergeCell ref="A1:F1"/>
    <mergeCell ref="A2:F2"/>
  </mergeCells>
  <phoneticPr fontId="7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J45"/>
  <sheetViews>
    <sheetView showGridLines="0" workbookViewId="0">
      <selection sqref="A1:F1"/>
    </sheetView>
  </sheetViews>
  <sheetFormatPr defaultRowHeight="13.5" customHeight="1"/>
  <cols>
    <col min="1" max="1" width="56.85546875" style="20" bestFit="1" customWidth="1"/>
    <col min="2" max="6" width="10.7109375" style="13" customWidth="1"/>
    <col min="7" max="8" width="9.140625" style="13"/>
    <col min="9" max="10" width="11.140625" style="13" bestFit="1" customWidth="1"/>
    <col min="11" max="11" width="9.140625" style="13"/>
    <col min="12" max="13" width="9.85546875" style="13" bestFit="1" customWidth="1"/>
    <col min="14" max="14" width="11.7109375" style="13" bestFit="1" customWidth="1"/>
    <col min="15" max="15" width="11.28515625" style="13" bestFit="1" customWidth="1"/>
    <col min="16" max="16384" width="9.140625" style="13"/>
  </cols>
  <sheetData>
    <row r="1" spans="1:10" ht="37.5" customHeight="1">
      <c r="A1" s="201" t="s">
        <v>107</v>
      </c>
      <c r="B1" s="228"/>
      <c r="C1" s="228"/>
      <c r="D1" s="228"/>
      <c r="E1" s="228"/>
      <c r="F1" s="229"/>
    </row>
    <row r="2" spans="1:10" ht="14.25" customHeight="1">
      <c r="A2" s="230" t="s">
        <v>10</v>
      </c>
      <c r="B2" s="226"/>
      <c r="C2" s="226"/>
      <c r="D2" s="226"/>
      <c r="E2" s="226"/>
      <c r="F2" s="227"/>
    </row>
    <row r="3" spans="1:10" ht="57" customHeight="1">
      <c r="A3" s="51" t="s">
        <v>30</v>
      </c>
      <c r="B3" s="2" t="s">
        <v>11</v>
      </c>
      <c r="C3" s="2" t="s">
        <v>12</v>
      </c>
      <c r="D3" s="2" t="s">
        <v>4</v>
      </c>
      <c r="E3" s="2" t="s">
        <v>33</v>
      </c>
      <c r="F3" s="30" t="s">
        <v>9</v>
      </c>
    </row>
    <row r="4" spans="1:10" ht="30" customHeight="1">
      <c r="A4" s="3" t="s">
        <v>5</v>
      </c>
      <c r="B4" s="12">
        <v>27.970000000000002</v>
      </c>
      <c r="C4" s="12">
        <v>25.03</v>
      </c>
      <c r="D4" s="12">
        <v>15.63</v>
      </c>
      <c r="E4" s="12"/>
      <c r="F4" s="12">
        <v>26.58</v>
      </c>
      <c r="G4" s="52"/>
      <c r="H4" s="53"/>
      <c r="I4" s="54"/>
      <c r="J4" s="49"/>
    </row>
    <row r="5" spans="1:10" ht="30" customHeight="1">
      <c r="A5" s="3" t="s">
        <v>6</v>
      </c>
      <c r="B5" s="12">
        <v>11.44</v>
      </c>
      <c r="C5" s="12">
        <v>17.88</v>
      </c>
      <c r="D5" s="12">
        <v>8.08</v>
      </c>
      <c r="E5" s="12"/>
      <c r="F5" s="12">
        <v>11.7</v>
      </c>
      <c r="G5" s="52"/>
      <c r="H5" s="53"/>
      <c r="I5" s="54"/>
      <c r="J5" s="49"/>
    </row>
    <row r="6" spans="1:10" ht="30" customHeight="1">
      <c r="A6" s="3" t="s">
        <v>0</v>
      </c>
      <c r="B6" s="12">
        <v>14.05</v>
      </c>
      <c r="C6" s="12">
        <v>12.68</v>
      </c>
      <c r="D6" s="12">
        <v>8.11</v>
      </c>
      <c r="E6" s="12">
        <v>100</v>
      </c>
      <c r="F6" s="12">
        <v>13.5</v>
      </c>
      <c r="G6" s="52"/>
      <c r="H6" s="53"/>
      <c r="I6" s="54"/>
      <c r="J6" s="49"/>
    </row>
    <row r="7" spans="1:10" ht="30" customHeight="1">
      <c r="A7" s="3" t="s">
        <v>31</v>
      </c>
      <c r="B7" s="12">
        <v>21.48</v>
      </c>
      <c r="C7" s="12">
        <v>17.600000000000001</v>
      </c>
      <c r="D7" s="12">
        <v>45.35</v>
      </c>
      <c r="E7" s="12"/>
      <c r="F7" s="12">
        <v>23.21</v>
      </c>
      <c r="G7" s="52"/>
      <c r="H7" s="53"/>
      <c r="I7" s="54"/>
      <c r="J7" s="49"/>
    </row>
    <row r="8" spans="1:10" ht="30" customHeight="1">
      <c r="A8" s="82" t="s">
        <v>43</v>
      </c>
      <c r="B8" s="12">
        <v>10.45</v>
      </c>
      <c r="C8" s="12">
        <v>7.13</v>
      </c>
      <c r="D8" s="12">
        <v>12.84</v>
      </c>
      <c r="E8" s="12"/>
      <c r="F8" s="12">
        <v>10.36</v>
      </c>
      <c r="G8" s="52"/>
      <c r="H8" s="53"/>
      <c r="I8" s="54"/>
      <c r="J8" s="49"/>
    </row>
    <row r="9" spans="1:10" ht="30" customHeight="1">
      <c r="A9" s="3" t="s">
        <v>25</v>
      </c>
      <c r="B9" s="12">
        <v>10.11</v>
      </c>
      <c r="C9" s="12">
        <v>11.59</v>
      </c>
      <c r="D9" s="12">
        <v>8.34</v>
      </c>
      <c r="E9" s="12"/>
      <c r="F9" s="12">
        <v>10.08</v>
      </c>
      <c r="G9" s="52"/>
      <c r="H9" s="53"/>
      <c r="I9" s="54"/>
      <c r="J9" s="49"/>
    </row>
    <row r="10" spans="1:10" ht="30" customHeight="1">
      <c r="A10" s="6" t="s">
        <v>8</v>
      </c>
      <c r="B10" s="12">
        <v>2.2999999999999998</v>
      </c>
      <c r="C10" s="12">
        <v>1.36</v>
      </c>
      <c r="D10" s="12">
        <v>0.34</v>
      </c>
      <c r="E10" s="12"/>
      <c r="F10" s="12">
        <v>2.04</v>
      </c>
      <c r="G10" s="55"/>
      <c r="H10" s="53"/>
      <c r="I10" s="54"/>
      <c r="J10" s="56"/>
    </row>
    <row r="11" spans="1:10" ht="30" customHeight="1">
      <c r="A11" s="3" t="s">
        <v>2</v>
      </c>
      <c r="B11" s="12">
        <v>1.1100000000000001</v>
      </c>
      <c r="C11" s="12">
        <v>4.82</v>
      </c>
      <c r="D11" s="12">
        <v>1.22</v>
      </c>
      <c r="E11" s="12"/>
      <c r="F11" s="12">
        <v>1.45</v>
      </c>
      <c r="G11" s="55"/>
      <c r="H11" s="53"/>
      <c r="I11" s="54"/>
      <c r="J11" s="56"/>
    </row>
    <row r="12" spans="1:10" ht="30" customHeight="1">
      <c r="A12" s="62" t="s">
        <v>32</v>
      </c>
      <c r="B12" s="12">
        <v>1.0900000000000001</v>
      </c>
      <c r="C12" s="12">
        <v>1.91</v>
      </c>
      <c r="D12" s="12">
        <v>0.09</v>
      </c>
      <c r="E12" s="12"/>
      <c r="F12" s="12">
        <v>1.08</v>
      </c>
      <c r="G12" s="55"/>
      <c r="H12" s="53"/>
      <c r="I12" s="54"/>
      <c r="J12" s="56"/>
    </row>
    <row r="13" spans="1:10" ht="30" customHeight="1">
      <c r="A13" s="8" t="s">
        <v>9</v>
      </c>
      <c r="B13" s="12">
        <v>100.00000000000001</v>
      </c>
      <c r="C13" s="12">
        <v>100</v>
      </c>
      <c r="D13" s="12">
        <v>100.00000000000001</v>
      </c>
      <c r="E13" s="12">
        <v>100</v>
      </c>
      <c r="F13" s="12">
        <v>100.00000000000001</v>
      </c>
      <c r="G13" s="52"/>
      <c r="H13" s="53"/>
      <c r="I13" s="54"/>
      <c r="J13" s="49"/>
    </row>
    <row r="14" spans="1:10" ht="36.75" customHeight="1">
      <c r="A14" s="8" t="s">
        <v>14</v>
      </c>
      <c r="B14" s="12">
        <v>82.17</v>
      </c>
      <c r="C14" s="12">
        <v>8.9</v>
      </c>
      <c r="D14" s="12">
        <v>8.82</v>
      </c>
      <c r="E14" s="12">
        <v>0.11</v>
      </c>
      <c r="F14" s="12">
        <v>100.00000000000001</v>
      </c>
      <c r="G14" s="52"/>
      <c r="H14" s="53"/>
      <c r="I14" s="54"/>
      <c r="J14" s="49"/>
    </row>
    <row r="15" spans="1:10" ht="21" customHeight="1">
      <c r="B15" s="38"/>
      <c r="C15" s="38"/>
      <c r="D15" s="38"/>
      <c r="E15" s="38"/>
    </row>
    <row r="16" spans="1:10" ht="13.5" customHeight="1">
      <c r="A16" s="13"/>
      <c r="B16" s="57"/>
      <c r="C16" s="57"/>
      <c r="D16" s="57"/>
      <c r="E16" s="57"/>
    </row>
    <row r="17" spans="1:5" ht="17.100000000000001" customHeight="1">
      <c r="A17" s="13"/>
      <c r="B17" s="58"/>
      <c r="C17" s="58"/>
      <c r="D17" s="58"/>
      <c r="E17" s="58"/>
    </row>
    <row r="18" spans="1:5" ht="17.100000000000001" customHeight="1">
      <c r="A18" s="13"/>
      <c r="B18" s="38"/>
      <c r="C18" s="38"/>
      <c r="D18" s="38"/>
      <c r="E18" s="38"/>
    </row>
    <row r="19" spans="1:5" ht="13.5" customHeight="1">
      <c r="A19" s="13"/>
      <c r="B19" s="38"/>
      <c r="C19" s="38"/>
      <c r="D19" s="38"/>
      <c r="E19" s="38"/>
    </row>
    <row r="20" spans="1:5" ht="13.5" customHeight="1">
      <c r="A20" s="13"/>
      <c r="B20" s="38"/>
      <c r="C20" s="38"/>
      <c r="D20" s="38"/>
      <c r="E20" s="38"/>
    </row>
    <row r="21" spans="1:5" ht="13.5" customHeight="1">
      <c r="A21" s="13"/>
      <c r="B21" s="38"/>
      <c r="C21" s="38"/>
      <c r="D21" s="38"/>
      <c r="E21" s="38"/>
    </row>
    <row r="22" spans="1:5" ht="13.5" customHeight="1">
      <c r="A22" s="13"/>
      <c r="B22" s="38"/>
      <c r="C22" s="38"/>
      <c r="D22" s="38"/>
      <c r="E22" s="38"/>
    </row>
    <row r="23" spans="1:5" ht="13.5" customHeight="1">
      <c r="A23" s="13"/>
      <c r="B23" s="38"/>
      <c r="C23" s="38"/>
      <c r="D23" s="38"/>
      <c r="E23" s="38"/>
    </row>
    <row r="24" spans="1:5" ht="13.5" customHeight="1">
      <c r="A24" s="13"/>
      <c r="B24" s="44"/>
      <c r="C24" s="44"/>
      <c r="D24" s="44"/>
      <c r="E24" s="44"/>
    </row>
    <row r="25" spans="1:5" ht="13.5" customHeight="1">
      <c r="A25" s="13"/>
      <c r="B25" s="38"/>
      <c r="C25" s="38"/>
      <c r="D25" s="38"/>
      <c r="E25" s="38"/>
    </row>
    <row r="26" spans="1:5" ht="13.5" customHeight="1">
      <c r="A26" s="13"/>
    </row>
    <row r="27" spans="1:5" ht="13.5" customHeight="1">
      <c r="A27" s="13"/>
      <c r="B27" s="59"/>
      <c r="C27" s="59"/>
      <c r="D27" s="59"/>
      <c r="E27" s="59"/>
    </row>
    <row r="28" spans="1:5" ht="13.5" customHeight="1">
      <c r="A28" s="13"/>
    </row>
    <row r="29" spans="1:5" ht="13.5" customHeight="1">
      <c r="A29" s="13"/>
    </row>
    <row r="30" spans="1:5" ht="13.5" customHeight="1">
      <c r="A30" s="13"/>
    </row>
    <row r="31" spans="1:5" ht="13.5" customHeight="1">
      <c r="A31" s="13"/>
    </row>
    <row r="32" spans="1:5" ht="13.5" customHeight="1">
      <c r="A32" s="13"/>
      <c r="B32" s="44"/>
      <c r="C32" s="44"/>
      <c r="D32" s="44"/>
      <c r="E32" s="44"/>
    </row>
    <row r="33" spans="2:10" ht="13.5" customHeight="1">
      <c r="B33" s="44"/>
      <c r="C33" s="44"/>
      <c r="D33" s="44"/>
      <c r="E33" s="44"/>
    </row>
    <row r="34" spans="2:10" ht="13.5" customHeight="1">
      <c r="B34" s="44"/>
      <c r="C34" s="44"/>
      <c r="D34" s="44"/>
      <c r="E34" s="44"/>
    </row>
    <row r="35" spans="2:10" ht="13.5" customHeight="1">
      <c r="B35" s="44"/>
      <c r="C35" s="44"/>
      <c r="D35" s="44"/>
      <c r="E35" s="44"/>
      <c r="G35" s="44"/>
      <c r="I35" s="44"/>
    </row>
    <row r="36" spans="2:10" ht="13.5" customHeight="1">
      <c r="B36" s="44"/>
      <c r="C36" s="44"/>
      <c r="D36" s="44"/>
      <c r="E36" s="44"/>
      <c r="G36" s="44"/>
      <c r="I36" s="44"/>
      <c r="J36" s="44"/>
    </row>
    <row r="37" spans="2:10" ht="13.5" customHeight="1">
      <c r="B37" s="44"/>
      <c r="C37" s="44"/>
      <c r="D37" s="44"/>
      <c r="E37" s="44"/>
      <c r="G37" s="44"/>
      <c r="H37" s="44"/>
      <c r="I37" s="44"/>
      <c r="J37" s="44"/>
    </row>
    <row r="38" spans="2:10" ht="13.5" customHeight="1">
      <c r="B38" s="44"/>
      <c r="C38" s="44"/>
      <c r="D38" s="44"/>
      <c r="E38" s="44"/>
      <c r="G38" s="44"/>
      <c r="H38" s="44"/>
      <c r="I38" s="44"/>
      <c r="J38" s="44"/>
    </row>
    <row r="39" spans="2:10" ht="13.5" customHeight="1">
      <c r="B39" s="44"/>
      <c r="C39" s="44"/>
      <c r="D39" s="44"/>
      <c r="E39" s="44"/>
      <c r="G39" s="44"/>
      <c r="H39" s="44"/>
      <c r="I39" s="44"/>
      <c r="J39" s="44"/>
    </row>
    <row r="40" spans="2:10" ht="13.5" customHeight="1">
      <c r="B40" s="44"/>
      <c r="C40" s="44"/>
      <c r="D40" s="44"/>
      <c r="E40" s="44"/>
      <c r="G40" s="44"/>
      <c r="H40" s="44"/>
      <c r="I40" s="44"/>
      <c r="J40" s="44"/>
    </row>
    <row r="41" spans="2:10" ht="13.5" customHeight="1">
      <c r="B41" s="44"/>
      <c r="C41" s="44"/>
      <c r="D41" s="44"/>
      <c r="E41" s="44"/>
      <c r="G41" s="44"/>
      <c r="H41" s="44"/>
      <c r="I41" s="44"/>
      <c r="J41" s="44"/>
    </row>
    <row r="42" spans="2:10" ht="13.5" customHeight="1">
      <c r="B42" s="44"/>
      <c r="C42" s="44"/>
      <c r="D42" s="44"/>
      <c r="E42" s="44"/>
      <c r="G42" s="44"/>
      <c r="H42" s="44"/>
      <c r="I42" s="44"/>
      <c r="J42" s="44"/>
    </row>
    <row r="43" spans="2:10" ht="13.5" customHeight="1">
      <c r="B43" s="44"/>
      <c r="C43" s="44"/>
      <c r="D43" s="44"/>
      <c r="E43" s="44"/>
      <c r="G43" s="60"/>
      <c r="H43" s="44"/>
      <c r="I43" s="60"/>
      <c r="J43" s="44"/>
    </row>
    <row r="44" spans="2:10" ht="13.5" customHeight="1">
      <c r="B44" s="44"/>
      <c r="C44" s="44"/>
      <c r="D44" s="44"/>
      <c r="E44" s="44"/>
      <c r="H44" s="44"/>
      <c r="J44" s="60"/>
    </row>
    <row r="45" spans="2:10" ht="13.5" customHeight="1">
      <c r="H45" s="60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24"/>
  <sheetViews>
    <sheetView showGridLines="0" zoomScale="80" zoomScaleNormal="80" workbookViewId="0">
      <selection sqref="A1:M1"/>
    </sheetView>
  </sheetViews>
  <sheetFormatPr defaultRowHeight="12.75"/>
  <cols>
    <col min="1" max="1" width="57.140625" style="103" customWidth="1"/>
    <col min="2" max="2" width="13.42578125" style="103" bestFit="1" customWidth="1"/>
    <col min="3" max="3" width="13.42578125" style="103" customWidth="1"/>
    <col min="4" max="6" width="13.42578125" style="103" bestFit="1" customWidth="1"/>
    <col min="7" max="7" width="13.42578125" style="103" customWidth="1"/>
    <col min="8" max="9" width="13.42578125" style="103" bestFit="1" customWidth="1"/>
    <col min="10" max="13" width="13.42578125" style="103" customWidth="1"/>
    <col min="14" max="14" width="10.28515625" style="103" customWidth="1"/>
    <col min="15" max="15" width="10.42578125" style="103" bestFit="1" customWidth="1"/>
    <col min="16" max="16" width="11.5703125" style="103" customWidth="1"/>
    <col min="17" max="16384" width="9.140625" style="103"/>
  </cols>
  <sheetData>
    <row r="1" spans="1:16" ht="51" customHeight="1">
      <c r="A1" s="178" t="s">
        <v>77</v>
      </c>
      <c r="B1" s="178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80"/>
    </row>
    <row r="2" spans="1:16" ht="22.5" customHeight="1">
      <c r="A2" s="170" t="s">
        <v>3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</row>
    <row r="3" spans="1:16" ht="33" customHeight="1">
      <c r="A3" s="167" t="s">
        <v>76</v>
      </c>
      <c r="B3" s="172" t="s">
        <v>75</v>
      </c>
      <c r="C3" s="172"/>
      <c r="D3" s="172" t="s">
        <v>74</v>
      </c>
      <c r="E3" s="172"/>
      <c r="F3" s="172" t="s">
        <v>73</v>
      </c>
      <c r="G3" s="172"/>
      <c r="H3" s="172" t="s">
        <v>4</v>
      </c>
      <c r="I3" s="172"/>
      <c r="J3" s="174" t="s">
        <v>33</v>
      </c>
      <c r="K3" s="175"/>
      <c r="L3" s="172" t="s">
        <v>72</v>
      </c>
      <c r="M3" s="172"/>
    </row>
    <row r="4" spans="1:16" ht="37.5" customHeight="1">
      <c r="A4" s="182"/>
      <c r="B4" s="111" t="s">
        <v>71</v>
      </c>
      <c r="C4" s="111" t="s">
        <v>70</v>
      </c>
      <c r="D4" s="111" t="s">
        <v>71</v>
      </c>
      <c r="E4" s="111" t="s">
        <v>70</v>
      </c>
      <c r="F4" s="111" t="s">
        <v>71</v>
      </c>
      <c r="G4" s="111" t="s">
        <v>70</v>
      </c>
      <c r="H4" s="111" t="s">
        <v>71</v>
      </c>
      <c r="I4" s="111" t="s">
        <v>70</v>
      </c>
      <c r="J4" s="111" t="s">
        <v>71</v>
      </c>
      <c r="K4" s="111" t="s">
        <v>70</v>
      </c>
      <c r="L4" s="111" t="s">
        <v>71</v>
      </c>
      <c r="M4" s="111" t="s">
        <v>70</v>
      </c>
    </row>
    <row r="5" spans="1:16" ht="35.1" customHeight="1">
      <c r="A5" s="108" t="s">
        <v>5</v>
      </c>
      <c r="B5" s="109">
        <v>69279</v>
      </c>
      <c r="C5" s="109">
        <v>73701</v>
      </c>
      <c r="D5" s="109">
        <v>2089691</v>
      </c>
      <c r="E5" s="109">
        <v>2198436</v>
      </c>
      <c r="F5" s="109">
        <v>214403</v>
      </c>
      <c r="G5" s="109">
        <v>212602</v>
      </c>
      <c r="H5" s="109">
        <v>135608</v>
      </c>
      <c r="I5" s="109">
        <v>131502</v>
      </c>
      <c r="J5" s="107" t="s">
        <v>68</v>
      </c>
      <c r="K5" s="107" t="s">
        <v>68</v>
      </c>
      <c r="L5" s="109">
        <f>D5+F5+H5</f>
        <v>2439702</v>
      </c>
      <c r="M5" s="109">
        <f>E5+G5+I5</f>
        <v>2542540</v>
      </c>
      <c r="N5" s="106"/>
      <c r="P5" s="106"/>
    </row>
    <row r="6" spans="1:16" ht="35.1" customHeight="1">
      <c r="A6" s="108" t="s">
        <v>6</v>
      </c>
      <c r="B6" s="109">
        <v>41578</v>
      </c>
      <c r="C6" s="109">
        <v>49740</v>
      </c>
      <c r="D6" s="109">
        <v>855450</v>
      </c>
      <c r="E6" s="109">
        <v>909517</v>
      </c>
      <c r="F6" s="109">
        <v>148596</v>
      </c>
      <c r="G6" s="109">
        <v>151872</v>
      </c>
      <c r="H6" s="109">
        <v>66694</v>
      </c>
      <c r="I6" s="109">
        <v>67991</v>
      </c>
      <c r="J6" s="107" t="s">
        <v>68</v>
      </c>
      <c r="K6" s="107" t="s">
        <v>68</v>
      </c>
      <c r="L6" s="109">
        <f>D6+F6+H6</f>
        <v>1070740</v>
      </c>
      <c r="M6" s="109">
        <f>E6+G6+I6</f>
        <v>1129380</v>
      </c>
      <c r="N6" s="106"/>
      <c r="P6" s="106"/>
    </row>
    <row r="7" spans="1:16" ht="35.1" customHeight="1">
      <c r="A7" s="108" t="s">
        <v>69</v>
      </c>
      <c r="B7" s="109">
        <v>42103</v>
      </c>
      <c r="C7" s="109">
        <v>52274</v>
      </c>
      <c r="D7" s="109">
        <v>966282</v>
      </c>
      <c r="E7" s="109">
        <v>1106918</v>
      </c>
      <c r="F7" s="109">
        <v>97172</v>
      </c>
      <c r="G7" s="109">
        <v>107907</v>
      </c>
      <c r="H7" s="109">
        <v>57832</v>
      </c>
      <c r="I7" s="109">
        <v>68309</v>
      </c>
      <c r="J7" s="109">
        <v>9435</v>
      </c>
      <c r="K7" s="109">
        <v>10318</v>
      </c>
      <c r="L7" s="109">
        <f>D7+F7+H7+J7</f>
        <v>1130721</v>
      </c>
      <c r="M7" s="109">
        <f>E7+G7+I7+K7</f>
        <v>1293452</v>
      </c>
      <c r="N7" s="106"/>
      <c r="O7" s="105"/>
      <c r="P7" s="106"/>
    </row>
    <row r="8" spans="1:16" ht="35.1" customHeight="1">
      <c r="A8" s="108" t="s">
        <v>1</v>
      </c>
      <c r="B8" s="109">
        <v>35324</v>
      </c>
      <c r="C8" s="109">
        <v>52330</v>
      </c>
      <c r="D8" s="109">
        <v>1523280</v>
      </c>
      <c r="E8" s="109">
        <v>1689319</v>
      </c>
      <c r="F8" s="109">
        <v>142698</v>
      </c>
      <c r="G8" s="109">
        <v>149591</v>
      </c>
      <c r="H8" s="109">
        <v>357633</v>
      </c>
      <c r="I8" s="109">
        <v>381313</v>
      </c>
      <c r="J8" s="107" t="s">
        <v>68</v>
      </c>
      <c r="K8" s="107" t="s">
        <v>68</v>
      </c>
      <c r="L8" s="109">
        <f t="shared" ref="L8:M13" si="0">D8+F8+H8</f>
        <v>2023611</v>
      </c>
      <c r="M8" s="109">
        <f t="shared" si="0"/>
        <v>2220223</v>
      </c>
      <c r="N8" s="106"/>
      <c r="P8" s="106"/>
    </row>
    <row r="9" spans="1:16" ht="35.1" customHeight="1">
      <c r="A9" s="108" t="s">
        <v>61</v>
      </c>
      <c r="B9" s="109">
        <v>24330</v>
      </c>
      <c r="C9" s="109">
        <v>27853</v>
      </c>
      <c r="D9" s="109">
        <v>763177</v>
      </c>
      <c r="E9" s="109">
        <v>821908</v>
      </c>
      <c r="F9" s="109">
        <v>57213</v>
      </c>
      <c r="G9" s="109">
        <v>60620</v>
      </c>
      <c r="H9" s="109">
        <v>103541</v>
      </c>
      <c r="I9" s="109">
        <v>108046</v>
      </c>
      <c r="J9" s="107" t="s">
        <v>68</v>
      </c>
      <c r="K9" s="107" t="s">
        <v>68</v>
      </c>
      <c r="L9" s="109">
        <f t="shared" si="0"/>
        <v>923931</v>
      </c>
      <c r="M9" s="109">
        <f t="shared" si="0"/>
        <v>990574</v>
      </c>
      <c r="N9" s="106"/>
      <c r="P9" s="106"/>
    </row>
    <row r="10" spans="1:16" ht="35.1" customHeight="1">
      <c r="A10" s="108" t="s">
        <v>7</v>
      </c>
      <c r="B10" s="109">
        <v>32626</v>
      </c>
      <c r="C10" s="109">
        <v>44974</v>
      </c>
      <c r="D10" s="109">
        <v>711149</v>
      </c>
      <c r="E10" s="109">
        <v>796646</v>
      </c>
      <c r="F10" s="109">
        <v>91810</v>
      </c>
      <c r="G10" s="109">
        <v>98448</v>
      </c>
      <c r="H10" s="109">
        <v>67095</v>
      </c>
      <c r="I10" s="109">
        <v>70201</v>
      </c>
      <c r="J10" s="107" t="s">
        <v>68</v>
      </c>
      <c r="K10" s="107" t="s">
        <v>68</v>
      </c>
      <c r="L10" s="109">
        <f t="shared" si="0"/>
        <v>870054</v>
      </c>
      <c r="M10" s="109">
        <f t="shared" si="0"/>
        <v>965295</v>
      </c>
      <c r="N10" s="106"/>
      <c r="P10" s="106"/>
    </row>
    <row r="11" spans="1:16" ht="35.1" customHeight="1">
      <c r="A11" s="110" t="s">
        <v>8</v>
      </c>
      <c r="B11" s="109">
        <v>5316</v>
      </c>
      <c r="C11" s="109">
        <v>6247</v>
      </c>
      <c r="D11" s="109">
        <v>156893</v>
      </c>
      <c r="E11" s="109">
        <v>180849</v>
      </c>
      <c r="F11" s="109">
        <v>9895</v>
      </c>
      <c r="G11" s="109">
        <v>11525</v>
      </c>
      <c r="H11" s="109">
        <v>3033</v>
      </c>
      <c r="I11" s="109">
        <v>2850</v>
      </c>
      <c r="J11" s="107" t="s">
        <v>68</v>
      </c>
      <c r="K11" s="107" t="s">
        <v>68</v>
      </c>
      <c r="L11" s="109">
        <f t="shared" si="0"/>
        <v>169821</v>
      </c>
      <c r="M11" s="109">
        <f t="shared" si="0"/>
        <v>195224</v>
      </c>
      <c r="N11" s="106"/>
      <c r="P11" s="106"/>
    </row>
    <row r="12" spans="1:16" ht="35.1" customHeight="1">
      <c r="A12" s="108" t="s">
        <v>2</v>
      </c>
      <c r="B12" s="109">
        <v>4873</v>
      </c>
      <c r="C12" s="109">
        <v>4944</v>
      </c>
      <c r="D12" s="109">
        <v>77105</v>
      </c>
      <c r="E12" s="109">
        <v>87514</v>
      </c>
      <c r="F12" s="109">
        <v>39547</v>
      </c>
      <c r="G12" s="109">
        <v>40998</v>
      </c>
      <c r="H12" s="109">
        <v>9711</v>
      </c>
      <c r="I12" s="107">
        <v>10230</v>
      </c>
      <c r="J12" s="107" t="s">
        <v>68</v>
      </c>
      <c r="K12" s="107" t="s">
        <v>68</v>
      </c>
      <c r="L12" s="109">
        <f t="shared" si="0"/>
        <v>126363</v>
      </c>
      <c r="M12" s="109">
        <f t="shared" si="0"/>
        <v>138742</v>
      </c>
      <c r="N12" s="106"/>
      <c r="P12" s="106"/>
    </row>
    <row r="13" spans="1:16" ht="35.1" customHeight="1">
      <c r="A13" s="108" t="s">
        <v>32</v>
      </c>
      <c r="B13" s="109">
        <v>3756</v>
      </c>
      <c r="C13" s="109">
        <v>4683</v>
      </c>
      <c r="D13" s="109">
        <v>66781</v>
      </c>
      <c r="E13" s="107">
        <v>85901</v>
      </c>
      <c r="F13" s="109">
        <v>11640</v>
      </c>
      <c r="G13" s="107">
        <v>16220</v>
      </c>
      <c r="H13" s="109">
        <v>814</v>
      </c>
      <c r="I13" s="107">
        <v>781</v>
      </c>
      <c r="J13" s="107" t="s">
        <v>68</v>
      </c>
      <c r="K13" s="107" t="s">
        <v>68</v>
      </c>
      <c r="L13" s="109">
        <f t="shared" si="0"/>
        <v>79235</v>
      </c>
      <c r="M13" s="109">
        <f t="shared" si="0"/>
        <v>102902</v>
      </c>
      <c r="N13" s="106"/>
      <c r="P13" s="106"/>
    </row>
    <row r="14" spans="1:16" ht="35.1" customHeight="1">
      <c r="A14" s="108" t="s">
        <v>57</v>
      </c>
      <c r="B14" s="109">
        <v>4700</v>
      </c>
      <c r="C14" s="109">
        <v>4180</v>
      </c>
      <c r="D14" s="107" t="s">
        <v>68</v>
      </c>
      <c r="E14" s="107" t="s">
        <v>68</v>
      </c>
      <c r="F14" s="107" t="s">
        <v>68</v>
      </c>
      <c r="G14" s="107" t="s">
        <v>68</v>
      </c>
      <c r="H14" s="107" t="s">
        <v>68</v>
      </c>
      <c r="I14" s="107" t="s">
        <v>68</v>
      </c>
      <c r="J14" s="107" t="s">
        <v>68</v>
      </c>
      <c r="K14" s="107" t="s">
        <v>68</v>
      </c>
      <c r="L14" s="107" t="s">
        <v>68</v>
      </c>
      <c r="M14" s="107" t="s">
        <v>68</v>
      </c>
      <c r="P14" s="106"/>
    </row>
    <row r="15" spans="1:16" ht="35.1" customHeight="1">
      <c r="A15" s="108" t="s">
        <v>9</v>
      </c>
      <c r="B15" s="107">
        <f t="shared" ref="B15:M15" si="1">SUM(B5:B14)</f>
        <v>263885</v>
      </c>
      <c r="C15" s="107">
        <f t="shared" si="1"/>
        <v>320926</v>
      </c>
      <c r="D15" s="107">
        <f t="shared" si="1"/>
        <v>7209808</v>
      </c>
      <c r="E15" s="107">
        <f t="shared" si="1"/>
        <v>7877008</v>
      </c>
      <c r="F15" s="107">
        <f t="shared" si="1"/>
        <v>812974</v>
      </c>
      <c r="G15" s="107">
        <f t="shared" si="1"/>
        <v>849783</v>
      </c>
      <c r="H15" s="107">
        <f t="shared" si="1"/>
        <v>801961</v>
      </c>
      <c r="I15" s="107">
        <f t="shared" si="1"/>
        <v>841223</v>
      </c>
      <c r="J15" s="107">
        <f t="shared" si="1"/>
        <v>9435</v>
      </c>
      <c r="K15" s="107">
        <f t="shared" si="1"/>
        <v>10318</v>
      </c>
      <c r="L15" s="107">
        <f t="shared" si="1"/>
        <v>8834178</v>
      </c>
      <c r="M15" s="107">
        <f t="shared" si="1"/>
        <v>9578332</v>
      </c>
      <c r="P15" s="106"/>
    </row>
    <row r="16" spans="1:16">
      <c r="C16" s="106"/>
    </row>
    <row r="17" spans="1:24"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</row>
    <row r="18" spans="1:24" s="85" customFormat="1" ht="15.75">
      <c r="A18" s="165" t="s">
        <v>46</v>
      </c>
      <c r="B18" s="166"/>
      <c r="C18" s="166"/>
      <c r="D18" s="166"/>
      <c r="F18" s="87"/>
      <c r="H18" s="87"/>
      <c r="J18" s="87"/>
      <c r="L18" s="87"/>
      <c r="N18" s="87"/>
      <c r="X18" s="86"/>
    </row>
    <row r="19" spans="1:24" s="85" customFormat="1" ht="22.5" customHeight="1">
      <c r="A19" s="162" t="s">
        <v>67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86"/>
    </row>
    <row r="22" spans="1:24" s="105" customFormat="1"/>
    <row r="24" spans="1:24">
      <c r="E24" s="104"/>
      <c r="F24" s="104"/>
      <c r="G24" s="104"/>
      <c r="H24" s="104"/>
      <c r="J24" s="104"/>
    </row>
  </sheetData>
  <mergeCells count="11">
    <mergeCell ref="L3:M3"/>
    <mergeCell ref="A18:D18"/>
    <mergeCell ref="A19:W19"/>
    <mergeCell ref="A1:M1"/>
    <mergeCell ref="A2:M2"/>
    <mergeCell ref="A3:A4"/>
    <mergeCell ref="B3:C3"/>
    <mergeCell ref="D3:E3"/>
    <mergeCell ref="F3:G3"/>
    <mergeCell ref="H3:I3"/>
    <mergeCell ref="J3:K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showGridLines="0" zoomScale="90" zoomScaleNormal="90" workbookViewId="0">
      <selection sqref="A1:F2"/>
    </sheetView>
  </sheetViews>
  <sheetFormatPr defaultRowHeight="12.75"/>
  <cols>
    <col min="1" max="1" width="54.85546875" style="112" customWidth="1"/>
    <col min="2" max="6" width="12.7109375" style="103" customWidth="1"/>
    <col min="7" max="7" width="9.140625" style="112"/>
    <col min="8" max="8" width="12.5703125" style="112" customWidth="1"/>
    <col min="9" max="9" width="9.140625" style="112"/>
    <col min="10" max="12" width="13.85546875" style="112" bestFit="1" customWidth="1"/>
    <col min="13" max="16384" width="9.140625" style="112"/>
  </cols>
  <sheetData>
    <row r="1" spans="1:12">
      <c r="A1" s="178" t="s">
        <v>79</v>
      </c>
      <c r="B1" s="179"/>
      <c r="C1" s="179"/>
      <c r="D1" s="179"/>
      <c r="E1" s="179"/>
      <c r="F1" s="180"/>
    </row>
    <row r="2" spans="1:12" ht="30.75" customHeight="1">
      <c r="A2" s="183"/>
      <c r="B2" s="183"/>
      <c r="C2" s="183"/>
      <c r="D2" s="183"/>
      <c r="E2" s="183"/>
      <c r="F2" s="180"/>
    </row>
    <row r="3" spans="1:12">
      <c r="A3" s="184" t="s">
        <v>10</v>
      </c>
      <c r="B3" s="185"/>
      <c r="C3" s="185"/>
      <c r="D3" s="185"/>
      <c r="E3" s="185"/>
      <c r="F3" s="185"/>
    </row>
    <row r="4" spans="1:12" ht="60" customHeight="1">
      <c r="A4" s="161" t="s">
        <v>101</v>
      </c>
      <c r="B4" s="130" t="s">
        <v>11</v>
      </c>
      <c r="C4" s="130" t="s">
        <v>12</v>
      </c>
      <c r="D4" s="130" t="s">
        <v>4</v>
      </c>
      <c r="E4" s="130" t="s">
        <v>33</v>
      </c>
      <c r="F4" s="130" t="s">
        <v>9</v>
      </c>
      <c r="J4" s="129"/>
      <c r="K4" s="129"/>
      <c r="L4" s="129"/>
    </row>
    <row r="5" spans="1:12" ht="35.1" customHeight="1">
      <c r="A5" s="126" t="s">
        <v>5</v>
      </c>
      <c r="B5" s="121">
        <v>27.909531131617488</v>
      </c>
      <c r="C5" s="121">
        <v>25.018387047046126</v>
      </c>
      <c r="D5" s="121">
        <v>15.632240202657322</v>
      </c>
      <c r="E5" s="125" t="s">
        <v>68</v>
      </c>
      <c r="F5" s="121">
        <v>26.544705278539105</v>
      </c>
      <c r="H5" s="128"/>
      <c r="I5" s="123"/>
    </row>
    <row r="6" spans="1:12" ht="35.1" customHeight="1">
      <c r="A6" s="126" t="s">
        <v>6</v>
      </c>
      <c r="B6" s="121">
        <v>11.546478053595985</v>
      </c>
      <c r="C6" s="121">
        <v>17.871856697533371</v>
      </c>
      <c r="D6" s="121">
        <v>8.0823990784845403</v>
      </c>
      <c r="E6" s="125" t="s">
        <v>68</v>
      </c>
      <c r="F6" s="121">
        <v>11.790988243046909</v>
      </c>
      <c r="H6" s="128"/>
      <c r="I6" s="123"/>
    </row>
    <row r="7" spans="1:12" ht="35.1" customHeight="1">
      <c r="A7" s="126" t="s">
        <v>69</v>
      </c>
      <c r="B7" s="121">
        <v>14.052518418160803</v>
      </c>
      <c r="C7" s="121">
        <v>12.698182947881989</v>
      </c>
      <c r="D7" s="121">
        <v>8.1202011832772047</v>
      </c>
      <c r="E7" s="121">
        <v>100</v>
      </c>
      <c r="F7" s="121">
        <v>13.503937846380767</v>
      </c>
      <c r="H7" s="128"/>
      <c r="I7" s="123"/>
    </row>
    <row r="8" spans="1:12" ht="35.1" customHeight="1">
      <c r="A8" s="126" t="s">
        <v>1</v>
      </c>
      <c r="B8" s="121">
        <v>21.446201400328651</v>
      </c>
      <c r="C8" s="121">
        <v>17.603435229935172</v>
      </c>
      <c r="D8" s="121">
        <v>45.328408757249861</v>
      </c>
      <c r="E8" s="125" t="s">
        <v>68</v>
      </c>
      <c r="F8" s="121">
        <v>23.179641298714639</v>
      </c>
      <c r="H8" s="128"/>
      <c r="I8" s="123"/>
    </row>
    <row r="9" spans="1:12" ht="35.1" customHeight="1">
      <c r="A9" s="126" t="s">
        <v>61</v>
      </c>
      <c r="B9" s="121">
        <v>10.434266411815248</v>
      </c>
      <c r="C9" s="121">
        <v>7.1335858683922835</v>
      </c>
      <c r="D9" s="121">
        <v>12.843918913296474</v>
      </c>
      <c r="E9" s="125" t="s">
        <v>68</v>
      </c>
      <c r="F9" s="121">
        <v>10.341821519654989</v>
      </c>
      <c r="H9" s="128"/>
      <c r="I9" s="123"/>
    </row>
    <row r="10" spans="1:12" ht="35.1" customHeight="1">
      <c r="A10" s="126" t="s">
        <v>7</v>
      </c>
      <c r="B10" s="121">
        <v>10.113560885046709</v>
      </c>
      <c r="C10" s="121">
        <v>11.585075248622296</v>
      </c>
      <c r="D10" s="121">
        <v>8.3451118193392233</v>
      </c>
      <c r="E10" s="125" t="s">
        <v>68</v>
      </c>
      <c r="F10" s="121">
        <v>10.077902916708254</v>
      </c>
      <c r="H10" s="124"/>
      <c r="I10" s="123"/>
    </row>
    <row r="11" spans="1:12" ht="35.1" customHeight="1">
      <c r="A11" s="127" t="s">
        <v>8</v>
      </c>
      <c r="B11" s="121">
        <v>2.2959098175347794</v>
      </c>
      <c r="C11" s="121">
        <v>1.3562285901224194</v>
      </c>
      <c r="D11" s="121">
        <v>0.33879244861350677</v>
      </c>
      <c r="E11" s="125" t="s">
        <v>68</v>
      </c>
      <c r="F11" s="121">
        <v>2.0381836837562113</v>
      </c>
      <c r="H11" s="124"/>
      <c r="I11" s="123"/>
    </row>
    <row r="12" spans="1:12" ht="35.1" customHeight="1">
      <c r="A12" s="126" t="s">
        <v>2</v>
      </c>
      <c r="B12" s="121">
        <v>1.1110056000958739</v>
      </c>
      <c r="C12" s="121">
        <v>4.8245257907018608</v>
      </c>
      <c r="D12" s="121">
        <v>1.2160865787074295</v>
      </c>
      <c r="E12" s="125" t="s">
        <v>68</v>
      </c>
      <c r="F12" s="121">
        <v>1.4484985485990671</v>
      </c>
      <c r="H12" s="124"/>
      <c r="I12" s="123"/>
    </row>
    <row r="13" spans="1:12" ht="35.1" customHeight="1">
      <c r="A13" s="108" t="s">
        <v>32</v>
      </c>
      <c r="B13" s="121">
        <v>1.0905282818044619</v>
      </c>
      <c r="C13" s="121">
        <v>1.9087225797644811</v>
      </c>
      <c r="D13" s="121">
        <v>9.2841018374438158E-2</v>
      </c>
      <c r="E13" s="125" t="s">
        <v>68</v>
      </c>
      <c r="F13" s="121">
        <v>1.0743206646000578</v>
      </c>
      <c r="H13" s="124"/>
      <c r="I13" s="123"/>
    </row>
    <row r="14" spans="1:12" ht="35.1" customHeight="1">
      <c r="A14" s="122" t="s">
        <v>13</v>
      </c>
      <c r="B14" s="121">
        <v>100</v>
      </c>
      <c r="C14" s="121">
        <v>99.999999999999986</v>
      </c>
      <c r="D14" s="121">
        <v>100</v>
      </c>
      <c r="E14" s="121">
        <v>100</v>
      </c>
      <c r="F14" s="121">
        <v>100.00000000000001</v>
      </c>
    </row>
    <row r="15" spans="1:12" ht="35.1" customHeight="1">
      <c r="A15" s="120" t="s">
        <v>78</v>
      </c>
      <c r="B15" s="119">
        <v>82.237784198751925</v>
      </c>
      <c r="C15" s="119">
        <v>8.8719309374534117</v>
      </c>
      <c r="D15" s="119">
        <v>8.7825625589090048</v>
      </c>
      <c r="E15" s="119">
        <v>0.10772230488565232</v>
      </c>
      <c r="F15" s="119">
        <v>100</v>
      </c>
      <c r="G15" s="118"/>
      <c r="H15" s="117"/>
    </row>
    <row r="17" spans="2:14">
      <c r="B17" s="116"/>
      <c r="C17" s="116"/>
      <c r="D17" s="116"/>
      <c r="E17" s="116"/>
      <c r="G17" s="116"/>
      <c r="I17" s="116"/>
    </row>
    <row r="18" spans="2:14">
      <c r="B18" s="104"/>
      <c r="C18" s="104"/>
      <c r="E18" s="104"/>
      <c r="F18" s="104"/>
    </row>
    <row r="23" spans="2:14"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</row>
    <row r="24" spans="2:14"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</row>
    <row r="25" spans="2:14"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</row>
    <row r="26" spans="2:14"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</row>
    <row r="27" spans="2:14"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</row>
    <row r="28" spans="2:14"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</row>
    <row r="29" spans="2:14"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</row>
    <row r="30" spans="2:14"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</row>
    <row r="31" spans="2:14"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</row>
    <row r="32" spans="2:14"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</row>
    <row r="33" spans="2:13"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</row>
    <row r="34" spans="2:13"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</row>
    <row r="35" spans="2:13">
      <c r="B35" s="113"/>
    </row>
    <row r="36" spans="2:13">
      <c r="B36" s="113"/>
    </row>
    <row r="37" spans="2:13">
      <c r="B37" s="113"/>
    </row>
    <row r="38" spans="2:13">
      <c r="B38" s="113"/>
    </row>
    <row r="39" spans="2:13">
      <c r="B39" s="113"/>
    </row>
    <row r="40" spans="2:13">
      <c r="B40" s="113"/>
    </row>
    <row r="41" spans="2:13">
      <c r="B41" s="113"/>
    </row>
    <row r="42" spans="2:13">
      <c r="B42" s="113"/>
    </row>
    <row r="43" spans="2:13">
      <c r="B43" s="113"/>
    </row>
    <row r="44" spans="2:13">
      <c r="B44" s="113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showGridLines="0" workbookViewId="0">
      <selection sqref="A1:I1"/>
    </sheetView>
  </sheetViews>
  <sheetFormatPr defaultRowHeight="12.75"/>
  <cols>
    <col min="1" max="1" width="56.140625" style="103" bestFit="1" customWidth="1"/>
    <col min="2" max="5" width="13.7109375" style="103" bestFit="1" customWidth="1"/>
    <col min="6" max="7" width="13.7109375" style="103" customWidth="1"/>
    <col min="8" max="9" width="13.7109375" style="103" bestFit="1" customWidth="1"/>
    <col min="10" max="16384" width="9.140625" style="103"/>
  </cols>
  <sheetData>
    <row r="1" spans="1:13" ht="52.5" customHeight="1">
      <c r="A1" s="178" t="s">
        <v>83</v>
      </c>
      <c r="B1" s="178"/>
      <c r="C1" s="178"/>
      <c r="D1" s="179"/>
      <c r="E1" s="179"/>
      <c r="F1" s="179"/>
      <c r="G1" s="179"/>
      <c r="H1" s="179"/>
      <c r="I1" s="179"/>
    </row>
    <row r="2" spans="1:13" ht="15.75" customHeight="1">
      <c r="A2" s="170" t="s">
        <v>3</v>
      </c>
      <c r="B2" s="181"/>
      <c r="C2" s="181"/>
      <c r="D2" s="181"/>
      <c r="E2" s="181"/>
      <c r="F2" s="181"/>
      <c r="G2" s="181"/>
      <c r="H2" s="181"/>
      <c r="I2" s="181"/>
    </row>
    <row r="3" spans="1:13" ht="30" customHeight="1">
      <c r="A3" s="186" t="s">
        <v>102</v>
      </c>
      <c r="B3" s="172" t="s">
        <v>74</v>
      </c>
      <c r="C3" s="172"/>
      <c r="D3" s="172" t="s">
        <v>73</v>
      </c>
      <c r="E3" s="172"/>
      <c r="F3" s="172" t="s">
        <v>82</v>
      </c>
      <c r="G3" s="172"/>
      <c r="H3" s="172" t="s">
        <v>33</v>
      </c>
      <c r="I3" s="172"/>
    </row>
    <row r="4" spans="1:13" ht="50.25" customHeight="1">
      <c r="A4" s="187"/>
      <c r="B4" s="146" t="s">
        <v>81</v>
      </c>
      <c r="C4" s="146" t="s">
        <v>80</v>
      </c>
      <c r="D4" s="146" t="s">
        <v>81</v>
      </c>
      <c r="E4" s="146" t="s">
        <v>80</v>
      </c>
      <c r="F4" s="146" t="s">
        <v>81</v>
      </c>
      <c r="G4" s="146" t="s">
        <v>80</v>
      </c>
      <c r="H4" s="146" t="s">
        <v>81</v>
      </c>
      <c r="I4" s="146" t="s">
        <v>80</v>
      </c>
    </row>
    <row r="5" spans="1:13" ht="24.95" customHeight="1">
      <c r="A5" s="108" t="s">
        <v>5</v>
      </c>
      <c r="B5" s="140">
        <v>7550</v>
      </c>
      <c r="C5" s="140">
        <v>8008</v>
      </c>
      <c r="D5" s="140">
        <v>713</v>
      </c>
      <c r="E5" s="140">
        <v>725</v>
      </c>
      <c r="F5" s="140">
        <v>511</v>
      </c>
      <c r="G5" s="140">
        <v>120</v>
      </c>
      <c r="H5" s="141" t="s">
        <v>68</v>
      </c>
      <c r="I5" s="141" t="s">
        <v>68</v>
      </c>
      <c r="L5" s="143"/>
      <c r="M5" s="145"/>
    </row>
    <row r="6" spans="1:13" ht="24.95" customHeight="1">
      <c r="A6" s="108" t="s">
        <v>6</v>
      </c>
      <c r="B6" s="140">
        <v>3496</v>
      </c>
      <c r="C6" s="140">
        <v>3483</v>
      </c>
      <c r="D6" s="140">
        <v>571</v>
      </c>
      <c r="E6" s="140">
        <v>557</v>
      </c>
      <c r="F6" s="140">
        <v>200</v>
      </c>
      <c r="G6" s="140">
        <v>24</v>
      </c>
      <c r="H6" s="141" t="s">
        <v>68</v>
      </c>
      <c r="I6" s="141" t="s">
        <v>68</v>
      </c>
      <c r="L6" s="144"/>
      <c r="M6" s="144"/>
    </row>
    <row r="7" spans="1:13" ht="24.95" customHeight="1">
      <c r="A7" s="108" t="s">
        <v>0</v>
      </c>
      <c r="B7" s="140">
        <v>3960</v>
      </c>
      <c r="C7" s="140">
        <v>4200</v>
      </c>
      <c r="D7" s="140">
        <v>385</v>
      </c>
      <c r="E7" s="140">
        <v>397</v>
      </c>
      <c r="F7" s="140">
        <v>308</v>
      </c>
      <c r="G7" s="140">
        <v>176</v>
      </c>
      <c r="H7" s="140">
        <v>50</v>
      </c>
      <c r="I7" s="140">
        <v>16</v>
      </c>
      <c r="L7" s="144"/>
      <c r="M7" s="144"/>
    </row>
    <row r="8" spans="1:13" ht="24.95" customHeight="1">
      <c r="A8" s="108" t="s">
        <v>1</v>
      </c>
      <c r="B8" s="140">
        <v>6390</v>
      </c>
      <c r="C8" s="140">
        <v>6489</v>
      </c>
      <c r="D8" s="140">
        <v>540</v>
      </c>
      <c r="E8" s="140">
        <v>527</v>
      </c>
      <c r="F8" s="140">
        <v>1547</v>
      </c>
      <c r="G8" s="140">
        <v>286</v>
      </c>
      <c r="H8" s="141" t="s">
        <v>68</v>
      </c>
      <c r="I8" s="141" t="s">
        <v>68</v>
      </c>
      <c r="L8" s="143"/>
      <c r="M8" s="143"/>
    </row>
    <row r="9" spans="1:13" ht="24.95" customHeight="1">
      <c r="A9" s="108" t="s">
        <v>61</v>
      </c>
      <c r="B9" s="140">
        <v>3105</v>
      </c>
      <c r="C9" s="140">
        <v>3129</v>
      </c>
      <c r="D9" s="140">
        <v>232</v>
      </c>
      <c r="E9" s="140">
        <v>232</v>
      </c>
      <c r="F9" s="140">
        <v>596</v>
      </c>
      <c r="G9" s="140">
        <v>88</v>
      </c>
      <c r="H9" s="141" t="s">
        <v>68</v>
      </c>
      <c r="I9" s="141" t="s">
        <v>68</v>
      </c>
      <c r="L9" s="142"/>
      <c r="M9" s="142"/>
    </row>
    <row r="10" spans="1:13" ht="24.95" customHeight="1">
      <c r="A10" s="108" t="s">
        <v>7</v>
      </c>
      <c r="B10" s="140">
        <v>2972</v>
      </c>
      <c r="C10" s="140">
        <v>3016</v>
      </c>
      <c r="D10" s="140">
        <v>361</v>
      </c>
      <c r="E10" s="140">
        <v>370</v>
      </c>
      <c r="F10" s="140">
        <v>240</v>
      </c>
      <c r="G10" s="140">
        <v>56</v>
      </c>
      <c r="H10" s="141" t="s">
        <v>68</v>
      </c>
      <c r="I10" s="141" t="s">
        <v>68</v>
      </c>
      <c r="L10" s="106"/>
    </row>
    <row r="11" spans="1:13" ht="24.95" customHeight="1">
      <c r="A11" s="110" t="s">
        <v>8</v>
      </c>
      <c r="B11" s="140">
        <v>815</v>
      </c>
      <c r="C11" s="140">
        <v>873</v>
      </c>
      <c r="D11" s="140">
        <v>51</v>
      </c>
      <c r="E11" s="140">
        <v>60</v>
      </c>
      <c r="F11" s="140">
        <v>6</v>
      </c>
      <c r="G11" s="140">
        <v>1</v>
      </c>
      <c r="H11" s="141" t="s">
        <v>68</v>
      </c>
      <c r="I11" s="141" t="s">
        <v>68</v>
      </c>
      <c r="L11" s="106"/>
    </row>
    <row r="12" spans="1:13" ht="24.75" customHeight="1">
      <c r="A12" s="108" t="s">
        <v>2</v>
      </c>
      <c r="B12" s="140">
        <v>365</v>
      </c>
      <c r="C12" s="140">
        <v>353</v>
      </c>
      <c r="D12" s="140">
        <v>180</v>
      </c>
      <c r="E12" s="140">
        <v>162</v>
      </c>
      <c r="F12" s="140">
        <v>61</v>
      </c>
      <c r="G12" s="140">
        <v>5</v>
      </c>
      <c r="H12" s="141" t="s">
        <v>68</v>
      </c>
      <c r="I12" s="141" t="s">
        <v>68</v>
      </c>
      <c r="L12" s="106"/>
    </row>
    <row r="13" spans="1:13" ht="24.95" customHeight="1">
      <c r="A13" s="108" t="s">
        <v>32</v>
      </c>
      <c r="B13" s="140">
        <v>314</v>
      </c>
      <c r="C13" s="140">
        <v>383</v>
      </c>
      <c r="D13" s="140">
        <v>53</v>
      </c>
      <c r="E13" s="140">
        <v>70</v>
      </c>
      <c r="F13" s="140">
        <v>4</v>
      </c>
      <c r="G13" s="140">
        <v>0</v>
      </c>
      <c r="H13" s="141" t="s">
        <v>68</v>
      </c>
      <c r="I13" s="141" t="s">
        <v>68</v>
      </c>
      <c r="L13" s="106"/>
    </row>
    <row r="14" spans="1:13" ht="24.95" customHeight="1">
      <c r="A14" s="108" t="s">
        <v>9</v>
      </c>
      <c r="B14" s="140">
        <f t="shared" ref="B14:I14" si="0">SUM(B5:B13)</f>
        <v>28967</v>
      </c>
      <c r="C14" s="140">
        <f t="shared" si="0"/>
        <v>29934</v>
      </c>
      <c r="D14" s="140">
        <f t="shared" si="0"/>
        <v>3086</v>
      </c>
      <c r="E14" s="140">
        <f t="shared" si="0"/>
        <v>3100</v>
      </c>
      <c r="F14" s="140">
        <f t="shared" si="0"/>
        <v>3473</v>
      </c>
      <c r="G14" s="140">
        <f t="shared" si="0"/>
        <v>756</v>
      </c>
      <c r="H14" s="140">
        <f t="shared" si="0"/>
        <v>50</v>
      </c>
      <c r="I14" s="140">
        <f t="shared" si="0"/>
        <v>16</v>
      </c>
      <c r="L14" s="106"/>
    </row>
    <row r="16" spans="1:13">
      <c r="B16" s="106"/>
      <c r="C16" s="106"/>
      <c r="D16" s="106"/>
      <c r="E16" s="106"/>
      <c r="F16" s="106"/>
      <c r="G16" s="106"/>
      <c r="H16" s="106"/>
      <c r="I16" s="106"/>
    </row>
    <row r="17" spans="1:11">
      <c r="B17" s="106"/>
      <c r="C17" s="106"/>
      <c r="D17" s="106"/>
      <c r="E17" s="106"/>
      <c r="F17" s="106"/>
      <c r="G17" s="106"/>
      <c r="H17" s="106"/>
      <c r="I17" s="106"/>
    </row>
    <row r="18" spans="1:11" ht="15">
      <c r="B18" s="132"/>
      <c r="C18" s="132"/>
      <c r="D18" s="132"/>
      <c r="E18" s="132"/>
      <c r="F18" s="132"/>
      <c r="G18" s="132"/>
      <c r="H18" s="138"/>
      <c r="I18" s="138"/>
      <c r="J18" s="132"/>
      <c r="K18" s="132"/>
    </row>
    <row r="19" spans="1:11" ht="15">
      <c r="A19" s="139"/>
      <c r="B19" s="132"/>
      <c r="C19" s="132"/>
      <c r="D19" s="132"/>
      <c r="E19" s="132"/>
      <c r="F19" s="132"/>
      <c r="G19" s="132"/>
      <c r="H19" s="138"/>
      <c r="I19" s="138"/>
      <c r="J19" s="132"/>
      <c r="K19" s="132"/>
    </row>
    <row r="20" spans="1:11" ht="15.75">
      <c r="A20" s="137"/>
      <c r="C20" s="136"/>
      <c r="D20" s="136"/>
      <c r="E20" s="136"/>
      <c r="F20" s="136"/>
      <c r="G20" s="136"/>
      <c r="H20" s="136"/>
      <c r="I20" s="135"/>
    </row>
    <row r="21" spans="1:11" ht="15.75">
      <c r="A21" s="134"/>
      <c r="C21" s="133"/>
      <c r="D21" s="133"/>
      <c r="E21" s="133"/>
      <c r="F21" s="133"/>
      <c r="G21" s="133"/>
      <c r="H21" s="133"/>
      <c r="I21" s="133"/>
    </row>
    <row r="23" spans="1:11" ht="15">
      <c r="B23" s="132"/>
      <c r="C23" s="132"/>
      <c r="D23" s="132"/>
      <c r="E23" s="132"/>
      <c r="F23" s="132"/>
      <c r="G23" s="132"/>
    </row>
    <row r="24" spans="1:11" ht="15">
      <c r="B24" s="132"/>
      <c r="C24" s="132"/>
      <c r="D24" s="132"/>
      <c r="E24" s="132"/>
      <c r="F24" s="132"/>
      <c r="G24" s="132"/>
    </row>
    <row r="25" spans="1:11" ht="15">
      <c r="B25" s="132"/>
      <c r="C25" s="132"/>
      <c r="D25" s="132"/>
      <c r="E25" s="132"/>
      <c r="F25" s="132"/>
      <c r="G25" s="132"/>
    </row>
    <row r="26" spans="1:11" ht="15">
      <c r="B26" s="132"/>
      <c r="C26" s="132"/>
      <c r="D26" s="132"/>
      <c r="E26" s="132"/>
      <c r="F26" s="132"/>
      <c r="G26" s="132"/>
    </row>
    <row r="27" spans="1:11" ht="15">
      <c r="B27" s="132"/>
      <c r="C27" s="132"/>
      <c r="D27" s="132"/>
      <c r="E27" s="132"/>
      <c r="F27" s="132"/>
      <c r="G27" s="132"/>
    </row>
    <row r="28" spans="1:11" ht="15">
      <c r="B28" s="132"/>
      <c r="C28" s="132"/>
      <c r="D28" s="132"/>
      <c r="E28" s="132"/>
      <c r="F28" s="132"/>
      <c r="G28" s="132"/>
    </row>
    <row r="29" spans="1:11" ht="15">
      <c r="B29" s="132"/>
      <c r="C29" s="132"/>
      <c r="D29" s="132"/>
      <c r="E29" s="132"/>
      <c r="F29" s="132"/>
      <c r="G29" s="132"/>
    </row>
    <row r="30" spans="1:11" ht="15">
      <c r="B30" s="132"/>
      <c r="C30" s="132"/>
      <c r="D30" s="132"/>
      <c r="E30" s="132"/>
      <c r="F30" s="132"/>
      <c r="G30" s="132"/>
    </row>
    <row r="31" spans="1:11" ht="15">
      <c r="B31" s="132"/>
      <c r="C31" s="132"/>
      <c r="D31" s="132"/>
      <c r="E31" s="132"/>
      <c r="F31" s="132"/>
      <c r="G31" s="132"/>
    </row>
    <row r="32" spans="1:11" ht="15.75">
      <c r="B32" s="131"/>
      <c r="C32" s="131"/>
      <c r="D32" s="131"/>
      <c r="E32" s="131"/>
      <c r="F32" s="131"/>
      <c r="G32" s="131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showGridLines="0" workbookViewId="0">
      <selection sqref="A1:I1"/>
    </sheetView>
  </sheetViews>
  <sheetFormatPr defaultRowHeight="12.75"/>
  <cols>
    <col min="1" max="1" width="55.7109375" style="103" customWidth="1"/>
    <col min="2" max="5" width="13.42578125" style="103" bestFit="1" customWidth="1"/>
    <col min="6" max="7" width="13.42578125" style="103" customWidth="1"/>
    <col min="8" max="9" width="13.42578125" style="103" bestFit="1" customWidth="1"/>
    <col min="10" max="16384" width="9.140625" style="103"/>
  </cols>
  <sheetData>
    <row r="1" spans="1:9" ht="47.25" customHeight="1">
      <c r="A1" s="178" t="s">
        <v>85</v>
      </c>
      <c r="B1" s="178"/>
      <c r="C1" s="178"/>
      <c r="D1" s="179"/>
      <c r="E1" s="179"/>
      <c r="F1" s="179"/>
      <c r="G1" s="179"/>
      <c r="H1" s="179"/>
      <c r="I1" s="179"/>
    </row>
    <row r="2" spans="1:9" ht="13.5">
      <c r="A2" s="170" t="s">
        <v>10</v>
      </c>
      <c r="B2" s="181"/>
      <c r="C2" s="181"/>
      <c r="D2" s="181"/>
      <c r="E2" s="181"/>
      <c r="F2" s="181"/>
      <c r="G2" s="181"/>
      <c r="H2" s="181"/>
      <c r="I2" s="181"/>
    </row>
    <row r="3" spans="1:9" ht="30" customHeight="1">
      <c r="A3" s="186" t="s">
        <v>102</v>
      </c>
      <c r="B3" s="174" t="s">
        <v>74</v>
      </c>
      <c r="C3" s="188"/>
      <c r="D3" s="174" t="s">
        <v>73</v>
      </c>
      <c r="E3" s="188"/>
      <c r="F3" s="174" t="s">
        <v>82</v>
      </c>
      <c r="G3" s="175"/>
      <c r="H3" s="174" t="s">
        <v>84</v>
      </c>
      <c r="I3" s="175"/>
    </row>
    <row r="4" spans="1:9" ht="41.25" customHeight="1">
      <c r="A4" s="187"/>
      <c r="B4" s="149" t="str">
        <f>'Таблица № 2.2-ПОД'!B4:B4</f>
        <v>I тримесечие 2015</v>
      </c>
      <c r="C4" s="149" t="str">
        <f>'Таблица № 2.2-ПОД'!C4:C4</f>
        <v>I тримесечие 2016</v>
      </c>
      <c r="D4" s="149" t="str">
        <f>'Таблица № 2.2-ПОД'!D4:D4</f>
        <v>I тримесечие 2015</v>
      </c>
      <c r="E4" s="149" t="str">
        <f>'Таблица № 2.2-ПОД'!E4:E4</f>
        <v>I тримесечие 2016</v>
      </c>
      <c r="F4" s="149" t="str">
        <f>'Таблица № 2.2-ПОД'!F4:F4</f>
        <v>I тримесечие 2015</v>
      </c>
      <c r="G4" s="149" t="str">
        <f>'Таблица № 2.2-ПОД'!G4:G4</f>
        <v>I тримесечие 2016</v>
      </c>
      <c r="H4" s="149" t="str">
        <f>'Таблица № 2.2-ПОД'!H4:H4</f>
        <v>I тримесечие 2015</v>
      </c>
      <c r="I4" s="149" t="str">
        <f>'Таблица № 2.2-ПОД'!I4:I4</f>
        <v>I тримесечие 2016</v>
      </c>
    </row>
    <row r="5" spans="1:9" ht="24.95" customHeight="1">
      <c r="A5" s="108" t="s">
        <v>5</v>
      </c>
      <c r="B5" s="121">
        <v>26.065041954638001</v>
      </c>
      <c r="C5" s="121">
        <v>26.7521881472573</v>
      </c>
      <c r="D5" s="121">
        <v>23.104342190537913</v>
      </c>
      <c r="E5" s="121">
        <v>23.387096774193548</v>
      </c>
      <c r="F5" s="121">
        <v>14.713504175064784</v>
      </c>
      <c r="G5" s="121">
        <v>15.873015873015872</v>
      </c>
      <c r="H5" s="231" t="s">
        <v>68</v>
      </c>
      <c r="I5" s="231" t="s">
        <v>68</v>
      </c>
    </row>
    <row r="6" spans="1:9" ht="24.95" customHeight="1">
      <c r="A6" s="108" t="s">
        <v>6</v>
      </c>
      <c r="B6" s="121">
        <v>12.068005996478799</v>
      </c>
      <c r="C6" s="121">
        <v>11.636098316295801</v>
      </c>
      <c r="D6" s="121">
        <v>18.502916396629942</v>
      </c>
      <c r="E6" s="121">
        <v>17.968741935483902</v>
      </c>
      <c r="F6" s="121">
        <v>5.7587100489490357</v>
      </c>
      <c r="G6" s="121">
        <v>3.1750031746031699</v>
      </c>
      <c r="H6" s="231" t="s">
        <v>68</v>
      </c>
      <c r="I6" s="231" t="s">
        <v>68</v>
      </c>
    </row>
    <row r="7" spans="1:9" ht="24.95" customHeight="1">
      <c r="A7" s="108" t="s">
        <v>0</v>
      </c>
      <c r="B7" s="121">
        <v>13.670728760313461</v>
      </c>
      <c r="C7" s="121">
        <v>14.030867909400682</v>
      </c>
      <c r="D7" s="121">
        <v>12.475696694750486</v>
      </c>
      <c r="E7" s="121">
        <v>12.806451612903224</v>
      </c>
      <c r="F7" s="121">
        <v>8.868413475381514</v>
      </c>
      <c r="G7" s="121">
        <v>23.280423280423278</v>
      </c>
      <c r="H7" s="121">
        <v>100</v>
      </c>
      <c r="I7" s="121">
        <v>100</v>
      </c>
    </row>
    <row r="8" spans="1:9" ht="24.95" customHeight="1">
      <c r="A8" s="108" t="s">
        <v>1</v>
      </c>
      <c r="B8" s="121">
        <v>22.059585045051268</v>
      </c>
      <c r="C8" s="121">
        <v>21.677690920024055</v>
      </c>
      <c r="D8" s="121">
        <v>17.498379779650033</v>
      </c>
      <c r="E8" s="121">
        <v>17</v>
      </c>
      <c r="F8" s="121">
        <v>44.543622228620791</v>
      </c>
      <c r="G8" s="121">
        <v>37.830687830687829</v>
      </c>
      <c r="H8" s="231" t="s">
        <v>68</v>
      </c>
      <c r="I8" s="231" t="s">
        <v>68</v>
      </c>
    </row>
    <row r="9" spans="1:9" ht="24.95" customHeight="1">
      <c r="A9" s="108" t="s">
        <v>61</v>
      </c>
      <c r="B9" s="121">
        <v>10.719094141609418</v>
      </c>
      <c r="C9" s="121">
        <v>10.452996592503508</v>
      </c>
      <c r="D9" s="121">
        <v>7.5178224238496432</v>
      </c>
      <c r="E9" s="121">
        <v>7.4838709677419359</v>
      </c>
      <c r="F9" s="121">
        <v>17.160955945868125</v>
      </c>
      <c r="G9" s="121">
        <v>11.640211640211639</v>
      </c>
      <c r="H9" s="231" t="s">
        <v>68</v>
      </c>
      <c r="I9" s="231" t="s">
        <v>68</v>
      </c>
    </row>
    <row r="10" spans="1:9" ht="24.95" customHeight="1">
      <c r="A10" s="108" t="s">
        <v>7</v>
      </c>
      <c r="B10" s="121">
        <v>10.2599509786999</v>
      </c>
      <c r="C10" s="121">
        <v>10.074999432083899</v>
      </c>
      <c r="D10" s="121">
        <v>11.697990926766041</v>
      </c>
      <c r="E10" s="121">
        <v>11.934983870967701</v>
      </c>
      <c r="F10" s="121">
        <v>6.9104520587388416</v>
      </c>
      <c r="G10" s="121">
        <v>7.4070074074074101</v>
      </c>
      <c r="H10" s="231" t="s">
        <v>68</v>
      </c>
      <c r="I10" s="231" t="s">
        <v>68</v>
      </c>
    </row>
    <row r="11" spans="1:9" ht="24.95" customHeight="1">
      <c r="A11" s="110" t="s">
        <v>8</v>
      </c>
      <c r="B11" s="121">
        <v>2.813546449407947</v>
      </c>
      <c r="C11" s="121">
        <v>2.9164161154539991</v>
      </c>
      <c r="D11" s="121">
        <v>1.6526247569669477</v>
      </c>
      <c r="E11" s="121">
        <v>1.93498387096774</v>
      </c>
      <c r="F11" s="121">
        <v>0.17276130146847107</v>
      </c>
      <c r="G11" s="121">
        <v>0.13227513227513227</v>
      </c>
      <c r="H11" s="231" t="s">
        <v>68</v>
      </c>
      <c r="I11" s="231" t="s">
        <v>68</v>
      </c>
    </row>
    <row r="12" spans="1:9" ht="24.95" customHeight="1">
      <c r="A12" s="108" t="s">
        <v>2</v>
      </c>
      <c r="B12" s="121">
        <v>1.2600545448268721</v>
      </c>
      <c r="C12" s="121">
        <v>1.1792610409567714</v>
      </c>
      <c r="D12" s="121">
        <v>5.8327932598833439</v>
      </c>
      <c r="E12" s="121">
        <v>5.2258064516129039</v>
      </c>
      <c r="F12" s="121">
        <v>1.756406564929456</v>
      </c>
      <c r="G12" s="121">
        <v>0.66137566137566139</v>
      </c>
      <c r="H12" s="231" t="s">
        <v>68</v>
      </c>
      <c r="I12" s="231" t="s">
        <v>68</v>
      </c>
    </row>
    <row r="13" spans="1:9" ht="24.95" customHeight="1">
      <c r="A13" s="108" t="s">
        <v>32</v>
      </c>
      <c r="B13" s="121">
        <v>1.0839921289743502</v>
      </c>
      <c r="C13" s="121">
        <v>1.2794815260239192</v>
      </c>
      <c r="D13" s="121">
        <v>1.7174335709656514</v>
      </c>
      <c r="E13" s="121">
        <v>2.258064516129032</v>
      </c>
      <c r="F13" s="121">
        <v>0.11517420097898071</v>
      </c>
      <c r="G13" s="121">
        <v>0</v>
      </c>
      <c r="H13" s="231" t="s">
        <v>68</v>
      </c>
      <c r="I13" s="231" t="s">
        <v>68</v>
      </c>
    </row>
    <row r="14" spans="1:9" ht="24.95" customHeight="1">
      <c r="A14" s="108" t="s">
        <v>9</v>
      </c>
      <c r="B14" s="121">
        <v>100</v>
      </c>
      <c r="C14" s="121">
        <v>100</v>
      </c>
      <c r="D14" s="121">
        <v>100</v>
      </c>
      <c r="E14" s="121">
        <v>100</v>
      </c>
      <c r="F14" s="121">
        <v>100</v>
      </c>
      <c r="G14" s="121">
        <v>100</v>
      </c>
      <c r="H14" s="121">
        <v>100</v>
      </c>
      <c r="I14" s="121">
        <v>100</v>
      </c>
    </row>
    <row r="17" spans="2:9">
      <c r="B17" s="104"/>
      <c r="C17" s="104"/>
      <c r="D17" s="104"/>
      <c r="E17" s="104"/>
      <c r="F17" s="104"/>
      <c r="G17" s="104"/>
      <c r="H17" s="104"/>
      <c r="I17" s="104"/>
    </row>
    <row r="18" spans="2:9">
      <c r="B18" s="104"/>
      <c r="C18" s="104"/>
      <c r="D18" s="104"/>
      <c r="E18" s="104"/>
      <c r="F18" s="104"/>
      <c r="G18" s="104"/>
      <c r="H18" s="104"/>
      <c r="I18" s="104"/>
    </row>
    <row r="19" spans="2:9">
      <c r="B19" s="104"/>
      <c r="C19" s="104"/>
      <c r="D19" s="104"/>
      <c r="E19" s="104"/>
      <c r="F19" s="104"/>
      <c r="G19" s="104"/>
      <c r="H19" s="104"/>
      <c r="I19" s="104"/>
    </row>
    <row r="20" spans="2:9">
      <c r="B20" s="104"/>
      <c r="C20" s="104"/>
      <c r="D20" s="104"/>
      <c r="E20" s="104"/>
      <c r="F20" s="104"/>
      <c r="G20" s="104"/>
      <c r="H20" s="104"/>
      <c r="I20" s="104"/>
    </row>
    <row r="21" spans="2:9">
      <c r="B21" s="104"/>
      <c r="C21" s="104"/>
      <c r="D21" s="104"/>
      <c r="E21" s="104"/>
      <c r="F21" s="104"/>
      <c r="G21" s="104"/>
      <c r="H21" s="104"/>
      <c r="I21" s="104"/>
    </row>
    <row r="22" spans="2:9">
      <c r="B22" s="104"/>
      <c r="C22" s="104"/>
      <c r="D22" s="104"/>
      <c r="E22" s="104"/>
      <c r="F22" s="104"/>
      <c r="G22" s="104"/>
      <c r="H22" s="104"/>
      <c r="I22" s="104"/>
    </row>
    <row r="23" spans="2:9">
      <c r="B23" s="104"/>
      <c r="C23" s="104"/>
      <c r="D23" s="104"/>
      <c r="E23" s="104"/>
      <c r="F23" s="104"/>
      <c r="G23" s="104"/>
      <c r="H23" s="104"/>
      <c r="I23" s="104"/>
    </row>
    <row r="24" spans="2:9">
      <c r="B24" s="104"/>
      <c r="C24" s="104"/>
      <c r="D24" s="104"/>
      <c r="E24" s="104"/>
      <c r="F24" s="104"/>
      <c r="G24" s="104"/>
      <c r="H24" s="104"/>
      <c r="I24" s="104"/>
    </row>
    <row r="25" spans="2:9">
      <c r="B25" s="104"/>
      <c r="C25" s="104"/>
      <c r="D25" s="104"/>
      <c r="E25" s="104"/>
      <c r="F25" s="104"/>
      <c r="G25" s="104"/>
      <c r="H25" s="104"/>
      <c r="I25" s="104"/>
    </row>
    <row r="26" spans="2:9">
      <c r="B26" s="104"/>
      <c r="C26" s="104"/>
      <c r="D26" s="104"/>
      <c r="E26" s="104"/>
      <c r="F26" s="104"/>
      <c r="G26" s="104"/>
      <c r="H26" s="104"/>
      <c r="I26" s="104"/>
    </row>
    <row r="27" spans="2:9">
      <c r="B27" s="104"/>
      <c r="C27" s="147"/>
      <c r="D27" s="147"/>
      <c r="E27" s="147"/>
      <c r="F27" s="147"/>
      <c r="G27" s="147"/>
      <c r="H27" s="147"/>
      <c r="I27" s="147"/>
    </row>
    <row r="28" spans="2:9">
      <c r="B28" s="104"/>
    </row>
    <row r="29" spans="2:9">
      <c r="B29" s="104"/>
      <c r="C29" s="104"/>
      <c r="D29" s="104"/>
      <c r="E29" s="104"/>
      <c r="F29" s="104"/>
      <c r="G29" s="104"/>
    </row>
    <row r="30" spans="2:9">
      <c r="B30" s="104"/>
      <c r="C30" s="104"/>
      <c r="D30" s="104"/>
      <c r="E30" s="104"/>
      <c r="F30" s="104"/>
      <c r="G30" s="104"/>
    </row>
    <row r="31" spans="2:9">
      <c r="B31" s="104"/>
      <c r="C31" s="104"/>
      <c r="D31" s="104"/>
      <c r="E31" s="104"/>
      <c r="F31" s="104"/>
      <c r="G31" s="104"/>
    </row>
    <row r="32" spans="2:9">
      <c r="B32" s="104"/>
      <c r="C32" s="104"/>
      <c r="D32" s="104"/>
      <c r="E32" s="104"/>
      <c r="F32" s="104"/>
      <c r="G32" s="104"/>
    </row>
    <row r="33" spans="2:7">
      <c r="B33" s="104"/>
      <c r="C33" s="104"/>
      <c r="D33" s="104"/>
      <c r="E33" s="104"/>
      <c r="F33" s="104"/>
      <c r="G33" s="104"/>
    </row>
    <row r="34" spans="2:7">
      <c r="B34" s="104"/>
      <c r="C34" s="104"/>
      <c r="D34" s="104"/>
      <c r="E34" s="104"/>
      <c r="F34" s="104"/>
      <c r="G34" s="104"/>
    </row>
    <row r="35" spans="2:7">
      <c r="B35" s="104"/>
      <c r="C35" s="104"/>
      <c r="D35" s="104"/>
      <c r="E35" s="104"/>
      <c r="F35" s="104"/>
      <c r="G35" s="104"/>
    </row>
    <row r="36" spans="2:7">
      <c r="B36" s="104"/>
      <c r="C36" s="104"/>
      <c r="D36" s="104"/>
      <c r="E36" s="104"/>
      <c r="F36" s="104"/>
      <c r="G36" s="104"/>
    </row>
    <row r="37" spans="2:7">
      <c r="B37" s="104"/>
      <c r="C37" s="104"/>
      <c r="D37" s="104"/>
      <c r="E37" s="104"/>
      <c r="F37" s="104"/>
      <c r="G37" s="104"/>
    </row>
    <row r="38" spans="2:7">
      <c r="B38" s="104"/>
      <c r="C38" s="104"/>
      <c r="D38" s="104"/>
      <c r="E38" s="104"/>
      <c r="F38" s="104"/>
      <c r="G38" s="104"/>
    </row>
    <row r="39" spans="2:7">
      <c r="B39" s="104"/>
      <c r="C39" s="104"/>
      <c r="D39" s="104"/>
      <c r="E39" s="104"/>
      <c r="F39" s="104"/>
      <c r="G39" s="104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K21"/>
  <sheetViews>
    <sheetView showGridLines="0" zoomScale="80" zoomScaleNormal="80" workbookViewId="0">
      <selection sqref="A1:AG1"/>
    </sheetView>
  </sheetViews>
  <sheetFormatPr defaultRowHeight="15"/>
  <cols>
    <col min="1" max="1" width="48.7109375" style="150" customWidth="1"/>
    <col min="2" max="2" width="8" style="150" customWidth="1"/>
    <col min="3" max="4" width="6.7109375" style="150" customWidth="1"/>
    <col min="5" max="5" width="7.85546875" style="150" customWidth="1"/>
    <col min="6" max="7" width="6.7109375" style="150" customWidth="1"/>
    <col min="8" max="8" width="7.85546875" style="150" customWidth="1"/>
    <col min="9" max="10" width="6.7109375" style="150" customWidth="1"/>
    <col min="11" max="11" width="9.5703125" style="150" bestFit="1" customWidth="1"/>
    <col min="12" max="12" width="8.28515625" style="150" bestFit="1" customWidth="1"/>
    <col min="13" max="14" width="6.7109375" style="150" customWidth="1"/>
    <col min="15" max="15" width="7.7109375" style="150" customWidth="1"/>
    <col min="16" max="17" width="6.7109375" style="150" customWidth="1"/>
    <col min="18" max="18" width="8.85546875" style="150" customWidth="1"/>
    <col min="19" max="29" width="6.7109375" style="150" customWidth="1"/>
    <col min="30" max="30" width="9.42578125" style="150" bestFit="1" customWidth="1"/>
    <col min="31" max="31" width="8.140625" style="150" customWidth="1"/>
    <col min="32" max="32" width="6.5703125" style="150" customWidth="1"/>
    <col min="33" max="33" width="9.42578125" style="150" customWidth="1"/>
    <col min="34" max="16384" width="9.140625" style="150"/>
  </cols>
  <sheetData>
    <row r="1" spans="1:245" ht="23.25" customHeight="1">
      <c r="A1" s="169" t="s">
        <v>94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</row>
    <row r="2" spans="1:245" ht="15" customHeight="1">
      <c r="A2" s="170" t="s">
        <v>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</row>
    <row r="3" spans="1:245" s="158" customFormat="1" ht="59.25" customHeight="1">
      <c r="A3" s="189" t="s">
        <v>93</v>
      </c>
      <c r="B3" s="174" t="s">
        <v>63</v>
      </c>
      <c r="C3" s="191"/>
      <c r="D3" s="192"/>
      <c r="E3" s="174" t="s">
        <v>92</v>
      </c>
      <c r="F3" s="188"/>
      <c r="G3" s="193"/>
      <c r="H3" s="174" t="s">
        <v>91</v>
      </c>
      <c r="I3" s="188"/>
      <c r="J3" s="188"/>
      <c r="K3" s="175"/>
      <c r="L3" s="174" t="s">
        <v>1</v>
      </c>
      <c r="M3" s="188"/>
      <c r="N3" s="194"/>
      <c r="O3" s="174" t="s">
        <v>61</v>
      </c>
      <c r="P3" s="188"/>
      <c r="Q3" s="195"/>
      <c r="R3" s="174" t="s">
        <v>90</v>
      </c>
      <c r="S3" s="188"/>
      <c r="T3" s="194"/>
      <c r="U3" s="174" t="s">
        <v>8</v>
      </c>
      <c r="V3" s="188"/>
      <c r="W3" s="196"/>
      <c r="X3" s="174" t="s">
        <v>2</v>
      </c>
      <c r="Y3" s="188"/>
      <c r="Z3" s="175"/>
      <c r="AA3" s="174" t="s">
        <v>58</v>
      </c>
      <c r="AB3" s="188"/>
      <c r="AC3" s="175"/>
      <c r="AD3" s="174" t="s">
        <v>13</v>
      </c>
      <c r="AE3" s="188"/>
      <c r="AF3" s="188"/>
      <c r="AG3" s="175"/>
    </row>
    <row r="4" spans="1:245" ht="15.75">
      <c r="A4" s="190"/>
      <c r="B4" s="157" t="s">
        <v>11</v>
      </c>
      <c r="C4" s="157" t="s">
        <v>12</v>
      </c>
      <c r="D4" s="157" t="s">
        <v>4</v>
      </c>
      <c r="E4" s="157" t="s">
        <v>11</v>
      </c>
      <c r="F4" s="157" t="s">
        <v>12</v>
      </c>
      <c r="G4" s="157" t="s">
        <v>4</v>
      </c>
      <c r="H4" s="157" t="s">
        <v>11</v>
      </c>
      <c r="I4" s="157" t="s">
        <v>12</v>
      </c>
      <c r="J4" s="157" t="s">
        <v>4</v>
      </c>
      <c r="K4" s="157" t="s">
        <v>33</v>
      </c>
      <c r="L4" s="157" t="s">
        <v>11</v>
      </c>
      <c r="M4" s="157" t="s">
        <v>12</v>
      </c>
      <c r="N4" s="157" t="s">
        <v>4</v>
      </c>
      <c r="O4" s="157" t="s">
        <v>11</v>
      </c>
      <c r="P4" s="157" t="s">
        <v>12</v>
      </c>
      <c r="Q4" s="157" t="s">
        <v>4</v>
      </c>
      <c r="R4" s="157" t="s">
        <v>11</v>
      </c>
      <c r="S4" s="157" t="s">
        <v>12</v>
      </c>
      <c r="T4" s="157" t="s">
        <v>4</v>
      </c>
      <c r="U4" s="157" t="s">
        <v>11</v>
      </c>
      <c r="V4" s="157" t="s">
        <v>12</v>
      </c>
      <c r="W4" s="157" t="s">
        <v>4</v>
      </c>
      <c r="X4" s="157" t="s">
        <v>11</v>
      </c>
      <c r="Y4" s="157" t="s">
        <v>12</v>
      </c>
      <c r="Z4" s="157" t="s">
        <v>4</v>
      </c>
      <c r="AA4" s="157" t="s">
        <v>11</v>
      </c>
      <c r="AB4" s="157" t="s">
        <v>12</v>
      </c>
      <c r="AC4" s="157" t="s">
        <v>4</v>
      </c>
      <c r="AD4" s="157" t="s">
        <v>11</v>
      </c>
      <c r="AE4" s="157" t="s">
        <v>12</v>
      </c>
      <c r="AF4" s="157" t="s">
        <v>4</v>
      </c>
      <c r="AG4" s="157" t="s">
        <v>33</v>
      </c>
    </row>
    <row r="5" spans="1:245" s="154" customFormat="1" ht="39.75" customHeight="1">
      <c r="A5" s="155" t="s">
        <v>89</v>
      </c>
      <c r="B5" s="107">
        <v>3241</v>
      </c>
      <c r="C5" s="107">
        <v>262</v>
      </c>
      <c r="D5" s="107">
        <v>54</v>
      </c>
      <c r="E5" s="107">
        <v>1503</v>
      </c>
      <c r="F5" s="107">
        <v>222</v>
      </c>
      <c r="G5" s="107">
        <v>18</v>
      </c>
      <c r="H5" s="107">
        <v>1825</v>
      </c>
      <c r="I5" s="107">
        <v>164</v>
      </c>
      <c r="J5" s="107">
        <v>148</v>
      </c>
      <c r="K5" s="107">
        <v>15</v>
      </c>
      <c r="L5" s="107">
        <v>2844</v>
      </c>
      <c r="M5" s="107">
        <v>201</v>
      </c>
      <c r="N5" s="107">
        <v>264</v>
      </c>
      <c r="O5" s="107">
        <v>1344</v>
      </c>
      <c r="P5" s="107">
        <v>100</v>
      </c>
      <c r="Q5" s="107">
        <v>85</v>
      </c>
      <c r="R5" s="107">
        <v>1271</v>
      </c>
      <c r="S5" s="107">
        <v>155</v>
      </c>
      <c r="T5" s="107">
        <v>41</v>
      </c>
      <c r="U5" s="107">
        <v>477</v>
      </c>
      <c r="V5" s="107">
        <v>35</v>
      </c>
      <c r="W5" s="107">
        <v>1</v>
      </c>
      <c r="X5" s="107">
        <v>160</v>
      </c>
      <c r="Y5" s="107">
        <v>70</v>
      </c>
      <c r="Z5" s="107">
        <v>3</v>
      </c>
      <c r="AA5" s="107">
        <v>198</v>
      </c>
      <c r="AB5" s="107">
        <v>36</v>
      </c>
      <c r="AC5" s="107">
        <v>0</v>
      </c>
      <c r="AD5" s="107">
        <f t="shared" ref="AD5:AF6" si="0">AA5+X5+U5+R5+O5+L5+H5+E5+B5</f>
        <v>12863</v>
      </c>
      <c r="AE5" s="107">
        <f t="shared" si="0"/>
        <v>1245</v>
      </c>
      <c r="AF5" s="107">
        <f t="shared" si="0"/>
        <v>614</v>
      </c>
      <c r="AG5" s="107">
        <f>K5</f>
        <v>15</v>
      </c>
      <c r="AH5" s="150"/>
      <c r="AI5" s="150"/>
      <c r="AJ5" s="150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</row>
    <row r="6" spans="1:245" s="154" customFormat="1" ht="39.75" customHeight="1">
      <c r="A6" s="155" t="s">
        <v>88</v>
      </c>
      <c r="B6" s="107">
        <v>4767</v>
      </c>
      <c r="C6" s="107">
        <v>463</v>
      </c>
      <c r="D6" s="107">
        <v>57</v>
      </c>
      <c r="E6" s="107">
        <v>1980</v>
      </c>
      <c r="F6" s="107">
        <v>335</v>
      </c>
      <c r="G6" s="107">
        <v>0</v>
      </c>
      <c r="H6" s="107">
        <v>2375</v>
      </c>
      <c r="I6" s="107">
        <v>233</v>
      </c>
      <c r="J6" s="107">
        <v>0</v>
      </c>
      <c r="K6" s="107">
        <v>0</v>
      </c>
      <c r="L6" s="107">
        <v>3645</v>
      </c>
      <c r="M6" s="107">
        <v>326</v>
      </c>
      <c r="N6" s="107">
        <v>0</v>
      </c>
      <c r="O6" s="107">
        <v>1784</v>
      </c>
      <c r="P6" s="107">
        <v>132</v>
      </c>
      <c r="Q6" s="107">
        <v>0</v>
      </c>
      <c r="R6" s="107">
        <v>1745</v>
      </c>
      <c r="S6" s="107">
        <v>215</v>
      </c>
      <c r="T6" s="107">
        <v>10</v>
      </c>
      <c r="U6" s="107">
        <v>396</v>
      </c>
      <c r="V6" s="107">
        <v>25</v>
      </c>
      <c r="W6" s="107">
        <v>0</v>
      </c>
      <c r="X6" s="107">
        <v>193</v>
      </c>
      <c r="Y6" s="107">
        <v>92</v>
      </c>
      <c r="Z6" s="107">
        <v>1</v>
      </c>
      <c r="AA6" s="107">
        <v>185</v>
      </c>
      <c r="AB6" s="107">
        <v>34</v>
      </c>
      <c r="AC6" s="107">
        <v>0</v>
      </c>
      <c r="AD6" s="107">
        <f t="shared" si="0"/>
        <v>17070</v>
      </c>
      <c r="AE6" s="107">
        <f t="shared" si="0"/>
        <v>1855</v>
      </c>
      <c r="AF6" s="107">
        <f t="shared" si="0"/>
        <v>68</v>
      </c>
      <c r="AG6" s="107">
        <f>K6</f>
        <v>0</v>
      </c>
      <c r="AH6" s="150"/>
      <c r="AI6" s="150"/>
      <c r="AJ6" s="150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  <c r="GQ6" s="94"/>
      <c r="GR6" s="94"/>
      <c r="GS6" s="94"/>
      <c r="GT6" s="94"/>
      <c r="GU6" s="94"/>
      <c r="GV6" s="94"/>
      <c r="GW6" s="94"/>
      <c r="GX6" s="94"/>
      <c r="GY6" s="94"/>
      <c r="GZ6" s="94"/>
      <c r="HA6" s="94"/>
      <c r="HB6" s="94"/>
      <c r="HC6" s="94"/>
      <c r="HD6" s="94"/>
      <c r="HE6" s="94"/>
      <c r="HF6" s="94"/>
      <c r="HG6" s="94"/>
      <c r="HH6" s="94"/>
      <c r="HI6" s="94"/>
      <c r="HJ6" s="94"/>
      <c r="HK6" s="94"/>
      <c r="HL6" s="94"/>
      <c r="HM6" s="94"/>
      <c r="HN6" s="94"/>
      <c r="HO6" s="94"/>
      <c r="HP6" s="94"/>
      <c r="HQ6" s="94"/>
      <c r="HR6" s="94"/>
      <c r="HS6" s="94"/>
      <c r="HT6" s="94"/>
      <c r="HU6" s="94"/>
      <c r="HV6" s="94"/>
      <c r="HW6" s="94"/>
      <c r="HX6" s="94"/>
      <c r="HY6" s="94"/>
      <c r="HZ6" s="94"/>
      <c r="IA6" s="94"/>
      <c r="IB6" s="94"/>
      <c r="IC6" s="94"/>
      <c r="ID6" s="94"/>
      <c r="IE6" s="94"/>
      <c r="IF6" s="94"/>
      <c r="IG6" s="94"/>
      <c r="IH6" s="94"/>
      <c r="II6" s="94"/>
      <c r="IJ6" s="94"/>
      <c r="IK6" s="94"/>
    </row>
    <row r="7" spans="1:245" ht="37.5" customHeight="1">
      <c r="A7" s="155" t="s">
        <v>87</v>
      </c>
      <c r="B7" s="107"/>
      <c r="C7" s="107"/>
      <c r="D7" s="107">
        <v>9</v>
      </c>
      <c r="E7" s="107"/>
      <c r="F7" s="107"/>
      <c r="G7" s="107">
        <v>6</v>
      </c>
      <c r="H7" s="107"/>
      <c r="I7" s="107"/>
      <c r="J7" s="107">
        <v>28</v>
      </c>
      <c r="K7" s="107">
        <v>1</v>
      </c>
      <c r="L7" s="107"/>
      <c r="M7" s="107"/>
      <c r="N7" s="107">
        <v>22</v>
      </c>
      <c r="O7" s="107"/>
      <c r="P7" s="107"/>
      <c r="Q7" s="107">
        <v>3</v>
      </c>
      <c r="R7" s="107"/>
      <c r="S7" s="107"/>
      <c r="T7" s="107">
        <v>5</v>
      </c>
      <c r="U7" s="107"/>
      <c r="V7" s="107"/>
      <c r="W7" s="107">
        <v>0</v>
      </c>
      <c r="X7" s="107"/>
      <c r="Y7" s="107"/>
      <c r="Z7" s="107">
        <v>1</v>
      </c>
      <c r="AA7" s="107"/>
      <c r="AB7" s="107"/>
      <c r="AC7" s="107">
        <v>0</v>
      </c>
      <c r="AD7" s="107">
        <v>1</v>
      </c>
      <c r="AE7" s="107">
        <f>AB7+Y7+V7+S7+P7+M7+I7+F7+C7</f>
        <v>0</v>
      </c>
      <c r="AF7" s="107">
        <f>AC7+Z7+W7+T7+Q7+N7+J7+G7+D7</f>
        <v>74</v>
      </c>
      <c r="AG7" s="107">
        <f>K7</f>
        <v>1</v>
      </c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  <c r="AX7" s="156"/>
      <c r="AY7" s="156"/>
      <c r="AZ7" s="156"/>
      <c r="BA7" s="156"/>
      <c r="BB7" s="156"/>
      <c r="BC7" s="156"/>
      <c r="BD7" s="156"/>
      <c r="BE7" s="156"/>
      <c r="BF7" s="156"/>
      <c r="BG7" s="156"/>
      <c r="BH7" s="156"/>
      <c r="BI7" s="156"/>
      <c r="BJ7" s="156"/>
      <c r="BK7" s="156"/>
      <c r="BL7" s="156"/>
      <c r="BM7" s="156"/>
      <c r="BN7" s="156"/>
      <c r="BO7" s="156"/>
      <c r="BP7" s="156"/>
      <c r="BQ7" s="156"/>
      <c r="BR7" s="156"/>
      <c r="BS7" s="156"/>
      <c r="BT7" s="156"/>
      <c r="BU7" s="156"/>
      <c r="BV7" s="156"/>
      <c r="BW7" s="156"/>
      <c r="BX7" s="156"/>
      <c r="BY7" s="156"/>
      <c r="BZ7" s="156"/>
      <c r="CA7" s="156"/>
      <c r="CB7" s="156"/>
      <c r="CC7" s="156"/>
      <c r="CD7" s="156"/>
      <c r="CE7" s="156"/>
      <c r="CF7" s="156"/>
      <c r="CG7" s="156"/>
      <c r="CH7" s="156"/>
      <c r="CI7" s="156"/>
      <c r="CJ7" s="156"/>
      <c r="CK7" s="156"/>
      <c r="CL7" s="156"/>
      <c r="CM7" s="156"/>
      <c r="CN7" s="156"/>
      <c r="CO7" s="156"/>
      <c r="CP7" s="156"/>
      <c r="CQ7" s="156"/>
      <c r="CR7" s="156"/>
      <c r="CS7" s="156"/>
      <c r="CT7" s="156"/>
      <c r="CU7" s="156"/>
      <c r="CV7" s="156"/>
      <c r="CW7" s="156"/>
      <c r="CX7" s="156"/>
      <c r="CY7" s="156"/>
      <c r="CZ7" s="156"/>
      <c r="DA7" s="156"/>
      <c r="DB7" s="156"/>
      <c r="DC7" s="156"/>
      <c r="DD7" s="156"/>
      <c r="DE7" s="156"/>
      <c r="DF7" s="156"/>
      <c r="DG7" s="156"/>
      <c r="DH7" s="156"/>
      <c r="DI7" s="156"/>
      <c r="DJ7" s="156"/>
      <c r="DK7" s="156"/>
      <c r="DL7" s="156"/>
      <c r="DM7" s="156"/>
      <c r="DN7" s="156"/>
      <c r="DO7" s="156"/>
      <c r="DP7" s="156"/>
      <c r="DQ7" s="156"/>
      <c r="DR7" s="156"/>
      <c r="DS7" s="156"/>
      <c r="DT7" s="156"/>
      <c r="DU7" s="156"/>
      <c r="DV7" s="156"/>
      <c r="DW7" s="156"/>
      <c r="DX7" s="156"/>
      <c r="DY7" s="156"/>
      <c r="DZ7" s="156"/>
      <c r="EA7" s="156"/>
      <c r="EB7" s="156"/>
      <c r="EC7" s="156"/>
      <c r="ED7" s="156"/>
      <c r="EE7" s="156"/>
      <c r="EF7" s="156"/>
      <c r="EG7" s="156"/>
      <c r="EH7" s="156"/>
      <c r="EI7" s="156"/>
      <c r="EJ7" s="156"/>
      <c r="EK7" s="156"/>
      <c r="EL7" s="156"/>
      <c r="EM7" s="156"/>
      <c r="EN7" s="156"/>
      <c r="EO7" s="156"/>
      <c r="EP7" s="156"/>
      <c r="EQ7" s="156"/>
      <c r="ER7" s="156"/>
      <c r="ES7" s="156"/>
      <c r="ET7" s="156"/>
      <c r="EU7" s="156"/>
      <c r="EV7" s="156"/>
      <c r="EW7" s="156"/>
      <c r="EX7" s="156"/>
      <c r="EY7" s="156"/>
      <c r="EZ7" s="156"/>
      <c r="FA7" s="156"/>
      <c r="FB7" s="156"/>
      <c r="FC7" s="156"/>
      <c r="FD7" s="156"/>
      <c r="FE7" s="156"/>
      <c r="FF7" s="156"/>
      <c r="FG7" s="156"/>
      <c r="FH7" s="156"/>
      <c r="FI7" s="156"/>
      <c r="FJ7" s="156"/>
      <c r="FK7" s="156"/>
      <c r="FL7" s="156"/>
      <c r="FM7" s="156"/>
      <c r="FN7" s="156"/>
      <c r="FO7" s="156"/>
      <c r="FP7" s="156"/>
      <c r="FQ7" s="156"/>
      <c r="FR7" s="156"/>
      <c r="FS7" s="156"/>
      <c r="FT7" s="156"/>
      <c r="FU7" s="156"/>
      <c r="FV7" s="156"/>
      <c r="FW7" s="156"/>
      <c r="FX7" s="156"/>
      <c r="FY7" s="156"/>
      <c r="FZ7" s="156"/>
      <c r="GA7" s="156"/>
      <c r="GB7" s="156"/>
      <c r="GC7" s="156"/>
      <c r="GD7" s="156"/>
      <c r="GE7" s="156"/>
      <c r="GF7" s="156"/>
      <c r="GG7" s="156"/>
      <c r="GH7" s="156"/>
      <c r="GI7" s="156"/>
      <c r="GJ7" s="156"/>
      <c r="GK7" s="156"/>
      <c r="GL7" s="156"/>
      <c r="GM7" s="156"/>
      <c r="GN7" s="156"/>
      <c r="GO7" s="156"/>
      <c r="GP7" s="156"/>
      <c r="GQ7" s="156"/>
      <c r="GR7" s="156"/>
      <c r="GS7" s="156"/>
      <c r="GT7" s="156"/>
      <c r="GU7" s="156"/>
      <c r="GV7" s="156"/>
      <c r="GW7" s="156"/>
      <c r="GX7" s="156"/>
      <c r="GY7" s="156"/>
      <c r="GZ7" s="156"/>
      <c r="HA7" s="156"/>
      <c r="HB7" s="156"/>
      <c r="HC7" s="156"/>
      <c r="HD7" s="156"/>
      <c r="HE7" s="156"/>
      <c r="HF7" s="156"/>
      <c r="HG7" s="156"/>
      <c r="HH7" s="156"/>
      <c r="HI7" s="156"/>
      <c r="HJ7" s="156"/>
      <c r="HK7" s="156"/>
      <c r="HL7" s="156"/>
      <c r="HM7" s="156"/>
      <c r="HN7" s="156"/>
      <c r="HO7" s="156"/>
      <c r="HP7" s="156"/>
      <c r="HQ7" s="156"/>
      <c r="HR7" s="156"/>
      <c r="HS7" s="156"/>
      <c r="HT7" s="156"/>
      <c r="HU7" s="156"/>
      <c r="HV7" s="156"/>
      <c r="HW7" s="156"/>
      <c r="HX7" s="156"/>
      <c r="HY7" s="156"/>
      <c r="HZ7" s="156"/>
      <c r="IA7" s="156"/>
      <c r="IB7" s="156"/>
      <c r="IC7" s="156"/>
      <c r="ID7" s="156"/>
      <c r="IE7" s="156"/>
      <c r="IF7" s="156"/>
      <c r="IG7" s="156"/>
      <c r="IH7" s="156"/>
      <c r="II7" s="156"/>
      <c r="IJ7" s="156"/>
      <c r="IK7" s="156"/>
    </row>
    <row r="8" spans="1:245" s="154" customFormat="1" ht="18.75">
      <c r="A8" s="155" t="s">
        <v>86</v>
      </c>
      <c r="B8" s="107">
        <f t="shared" ref="B8:AG8" si="1">SUM(B5:B7)</f>
        <v>8008</v>
      </c>
      <c r="C8" s="107">
        <f t="shared" si="1"/>
        <v>725</v>
      </c>
      <c r="D8" s="107">
        <f t="shared" si="1"/>
        <v>120</v>
      </c>
      <c r="E8" s="107">
        <f t="shared" si="1"/>
        <v>3483</v>
      </c>
      <c r="F8" s="107">
        <f t="shared" si="1"/>
        <v>557</v>
      </c>
      <c r="G8" s="107">
        <f t="shared" si="1"/>
        <v>24</v>
      </c>
      <c r="H8" s="107">
        <f t="shared" si="1"/>
        <v>4200</v>
      </c>
      <c r="I8" s="107">
        <f t="shared" si="1"/>
        <v>397</v>
      </c>
      <c r="J8" s="107">
        <f t="shared" si="1"/>
        <v>176</v>
      </c>
      <c r="K8" s="107">
        <f t="shared" si="1"/>
        <v>16</v>
      </c>
      <c r="L8" s="107">
        <f t="shared" si="1"/>
        <v>6489</v>
      </c>
      <c r="M8" s="107">
        <f t="shared" si="1"/>
        <v>527</v>
      </c>
      <c r="N8" s="107">
        <f t="shared" si="1"/>
        <v>286</v>
      </c>
      <c r="O8" s="107">
        <f t="shared" si="1"/>
        <v>3128</v>
      </c>
      <c r="P8" s="107">
        <f t="shared" si="1"/>
        <v>232</v>
      </c>
      <c r="Q8" s="107">
        <f t="shared" si="1"/>
        <v>88</v>
      </c>
      <c r="R8" s="107">
        <f t="shared" si="1"/>
        <v>3016</v>
      </c>
      <c r="S8" s="107">
        <f t="shared" si="1"/>
        <v>370</v>
      </c>
      <c r="T8" s="107">
        <f t="shared" si="1"/>
        <v>56</v>
      </c>
      <c r="U8" s="107">
        <f t="shared" si="1"/>
        <v>873</v>
      </c>
      <c r="V8" s="107">
        <f t="shared" si="1"/>
        <v>60</v>
      </c>
      <c r="W8" s="107">
        <f t="shared" si="1"/>
        <v>1</v>
      </c>
      <c r="X8" s="107">
        <f t="shared" si="1"/>
        <v>353</v>
      </c>
      <c r="Y8" s="107">
        <f t="shared" si="1"/>
        <v>162</v>
      </c>
      <c r="Z8" s="107">
        <f t="shared" si="1"/>
        <v>5</v>
      </c>
      <c r="AA8" s="107">
        <f t="shared" si="1"/>
        <v>383</v>
      </c>
      <c r="AB8" s="107">
        <f t="shared" si="1"/>
        <v>70</v>
      </c>
      <c r="AC8" s="107">
        <f t="shared" si="1"/>
        <v>0</v>
      </c>
      <c r="AD8" s="107">
        <f t="shared" si="1"/>
        <v>29934</v>
      </c>
      <c r="AE8" s="107">
        <f t="shared" si="1"/>
        <v>3100</v>
      </c>
      <c r="AF8" s="107">
        <f t="shared" si="1"/>
        <v>756</v>
      </c>
      <c r="AG8" s="107">
        <f t="shared" si="1"/>
        <v>16</v>
      </c>
      <c r="AH8" s="150"/>
      <c r="AI8" s="150"/>
      <c r="AJ8" s="150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  <c r="BW8" s="94"/>
      <c r="BX8" s="94"/>
      <c r="BY8" s="94"/>
      <c r="BZ8" s="94"/>
      <c r="CA8" s="94"/>
      <c r="CB8" s="94"/>
      <c r="CC8" s="94"/>
      <c r="CD8" s="94"/>
      <c r="CE8" s="94"/>
      <c r="CF8" s="94"/>
      <c r="CG8" s="94"/>
      <c r="CH8" s="94"/>
      <c r="CI8" s="94"/>
      <c r="CJ8" s="94"/>
      <c r="CK8" s="94"/>
      <c r="CL8" s="94"/>
      <c r="CM8" s="94"/>
      <c r="CN8" s="94"/>
      <c r="CO8" s="94"/>
      <c r="CP8" s="94"/>
      <c r="CQ8" s="94"/>
      <c r="CR8" s="94"/>
      <c r="CS8" s="94"/>
      <c r="CT8" s="94"/>
      <c r="CU8" s="94"/>
      <c r="CV8" s="94"/>
      <c r="CW8" s="94"/>
      <c r="CX8" s="94"/>
      <c r="CY8" s="94"/>
      <c r="CZ8" s="94"/>
      <c r="DA8" s="94"/>
      <c r="DB8" s="94"/>
      <c r="DC8" s="94"/>
      <c r="DD8" s="94"/>
      <c r="DE8" s="94"/>
      <c r="DF8" s="94"/>
      <c r="DG8" s="94"/>
      <c r="DH8" s="94"/>
      <c r="DI8" s="94"/>
      <c r="DJ8" s="94"/>
      <c r="DK8" s="94"/>
      <c r="DL8" s="94"/>
      <c r="DM8" s="94"/>
      <c r="DN8" s="94"/>
      <c r="DO8" s="94"/>
      <c r="DP8" s="94"/>
      <c r="DQ8" s="94"/>
      <c r="DR8" s="94"/>
      <c r="DS8" s="94"/>
      <c r="DT8" s="94"/>
      <c r="DU8" s="94"/>
      <c r="DV8" s="94"/>
      <c r="DW8" s="94"/>
      <c r="DX8" s="94"/>
      <c r="DY8" s="94"/>
      <c r="DZ8" s="94"/>
      <c r="EA8" s="94"/>
      <c r="EB8" s="94"/>
      <c r="EC8" s="94"/>
      <c r="ED8" s="94"/>
      <c r="EE8" s="94"/>
      <c r="EF8" s="94"/>
      <c r="EG8" s="94"/>
      <c r="EH8" s="94"/>
      <c r="EI8" s="94"/>
      <c r="EJ8" s="94"/>
      <c r="EK8" s="94"/>
      <c r="EL8" s="94"/>
      <c r="EM8" s="94"/>
      <c r="EN8" s="94"/>
      <c r="EO8" s="94"/>
      <c r="EP8" s="94"/>
      <c r="EQ8" s="94"/>
      <c r="ER8" s="94"/>
      <c r="ES8" s="94"/>
      <c r="ET8" s="94"/>
      <c r="EU8" s="94"/>
      <c r="EV8" s="94"/>
      <c r="EW8" s="94"/>
      <c r="EX8" s="94"/>
      <c r="EY8" s="94"/>
      <c r="EZ8" s="94"/>
      <c r="FA8" s="94"/>
      <c r="FB8" s="94"/>
      <c r="FC8" s="94"/>
      <c r="FD8" s="94"/>
      <c r="FE8" s="94"/>
      <c r="FF8" s="94"/>
      <c r="FG8" s="94"/>
      <c r="FH8" s="94"/>
      <c r="FI8" s="94"/>
      <c r="FJ8" s="94"/>
      <c r="FK8" s="94"/>
      <c r="FL8" s="94"/>
      <c r="FM8" s="94"/>
      <c r="FN8" s="94"/>
      <c r="FO8" s="94"/>
      <c r="FP8" s="94"/>
      <c r="FQ8" s="94"/>
      <c r="FR8" s="94"/>
      <c r="FS8" s="94"/>
      <c r="FT8" s="94"/>
      <c r="FU8" s="94"/>
      <c r="FV8" s="94"/>
      <c r="FW8" s="94"/>
      <c r="FX8" s="94"/>
      <c r="FY8" s="94"/>
      <c r="FZ8" s="94"/>
      <c r="GA8" s="94"/>
      <c r="GB8" s="94"/>
      <c r="GC8" s="94"/>
      <c r="GD8" s="94"/>
      <c r="GE8" s="94"/>
      <c r="GF8" s="94"/>
      <c r="GG8" s="94"/>
      <c r="GH8" s="94"/>
      <c r="GI8" s="94"/>
      <c r="GJ8" s="94"/>
      <c r="GK8" s="94"/>
      <c r="GL8" s="94"/>
      <c r="GM8" s="94"/>
      <c r="GN8" s="94"/>
      <c r="GO8" s="94"/>
      <c r="GP8" s="94"/>
      <c r="GQ8" s="94"/>
      <c r="GR8" s="94"/>
      <c r="GS8" s="94"/>
      <c r="GT8" s="94"/>
      <c r="GU8" s="94"/>
      <c r="GV8" s="94"/>
      <c r="GW8" s="94"/>
      <c r="GX8" s="94"/>
      <c r="GY8" s="94"/>
      <c r="GZ8" s="94"/>
      <c r="HA8" s="94"/>
      <c r="HB8" s="94"/>
      <c r="HC8" s="94"/>
      <c r="HD8" s="94"/>
      <c r="HE8" s="94"/>
      <c r="HF8" s="94"/>
      <c r="HG8" s="94"/>
      <c r="HH8" s="94"/>
      <c r="HI8" s="94"/>
      <c r="HJ8" s="94"/>
      <c r="HK8" s="94"/>
      <c r="HL8" s="94"/>
      <c r="HM8" s="94"/>
      <c r="HN8" s="94"/>
      <c r="HO8" s="94"/>
      <c r="HP8" s="94"/>
      <c r="HQ8" s="94"/>
      <c r="HR8" s="94"/>
      <c r="HS8" s="94"/>
      <c r="HT8" s="94"/>
      <c r="HU8" s="94"/>
      <c r="HV8" s="94"/>
      <c r="HW8" s="94"/>
      <c r="HX8" s="94"/>
      <c r="HY8" s="94"/>
      <c r="HZ8" s="94"/>
      <c r="IA8" s="94"/>
      <c r="IB8" s="94"/>
      <c r="IC8" s="94"/>
      <c r="ID8" s="94"/>
      <c r="IE8" s="94"/>
      <c r="IF8" s="94"/>
      <c r="IG8" s="94"/>
      <c r="IH8" s="94"/>
      <c r="II8" s="94"/>
      <c r="IJ8" s="94"/>
      <c r="IK8" s="94"/>
    </row>
    <row r="9" spans="1:245" s="153" customFormat="1" ht="15" customHeight="1"/>
    <row r="10" spans="1:245" s="153" customFormat="1" ht="15" customHeight="1"/>
    <row r="11" spans="1:245">
      <c r="E11" s="152"/>
      <c r="H11" s="152"/>
      <c r="K11" s="152"/>
      <c r="O11" s="151"/>
      <c r="P11" s="151"/>
    </row>
    <row r="12" spans="1:245">
      <c r="E12" s="152"/>
      <c r="H12" s="152"/>
      <c r="K12" s="152"/>
      <c r="O12" s="151"/>
      <c r="P12" s="151"/>
    </row>
    <row r="13" spans="1:245">
      <c r="E13" s="152"/>
      <c r="H13" s="152"/>
      <c r="K13" s="152"/>
      <c r="O13"/>
      <c r="P13"/>
    </row>
    <row r="14" spans="1:245">
      <c r="O14" s="151"/>
      <c r="P14" s="151"/>
    </row>
    <row r="15" spans="1:245">
      <c r="O15" s="151"/>
      <c r="P15" s="151"/>
    </row>
    <row r="16" spans="1:245">
      <c r="O16"/>
      <c r="P16"/>
    </row>
    <row r="17" spans="15:16">
      <c r="O17" s="151"/>
      <c r="P17" s="151"/>
    </row>
    <row r="18" spans="15:16">
      <c r="O18" s="151"/>
      <c r="P18" s="151"/>
    </row>
    <row r="19" spans="15:16">
      <c r="O19"/>
      <c r="P19"/>
    </row>
    <row r="20" spans="15:16">
      <c r="O20" s="151"/>
      <c r="P20" s="151"/>
    </row>
    <row r="21" spans="15:16">
      <c r="O21" s="151"/>
      <c r="P21" s="151"/>
    </row>
  </sheetData>
  <mergeCells count="13"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  <mergeCell ref="X3:Z3"/>
    <mergeCell ref="AA3:AC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2"/>
  <sheetViews>
    <sheetView showGridLines="0" zoomScale="80" zoomScaleNormal="80" workbookViewId="0">
      <selection activeCell="H5" sqref="H5"/>
    </sheetView>
  </sheetViews>
  <sheetFormatPr defaultRowHeight="15"/>
  <cols>
    <col min="1" max="1" width="45.85546875" style="150" customWidth="1"/>
    <col min="2" max="2" width="7.5703125" style="150" customWidth="1"/>
    <col min="3" max="3" width="7.42578125" style="150" customWidth="1"/>
    <col min="4" max="10" width="7.5703125" style="150" customWidth="1"/>
    <col min="11" max="11" width="9.7109375" style="150" customWidth="1"/>
    <col min="12" max="28" width="7.5703125" style="150" customWidth="1"/>
    <col min="29" max="29" width="7.42578125" style="150" customWidth="1"/>
    <col min="30" max="32" width="7.5703125" style="150" customWidth="1"/>
    <col min="33" max="33" width="9.42578125" style="150" bestFit="1" customWidth="1"/>
    <col min="34" max="16384" width="9.140625" style="150"/>
  </cols>
  <sheetData>
    <row r="1" spans="1:33" ht="23.25" customHeight="1">
      <c r="A1" s="169" t="s">
        <v>100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</row>
    <row r="2" spans="1:33" ht="15" customHeight="1">
      <c r="A2" s="197" t="s">
        <v>10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</row>
    <row r="3" spans="1:33" s="158" customFormat="1" ht="47.25" customHeight="1">
      <c r="A3" s="189" t="s">
        <v>99</v>
      </c>
      <c r="B3" s="172" t="s">
        <v>63</v>
      </c>
      <c r="C3" s="172"/>
      <c r="D3" s="198"/>
      <c r="E3" s="172" t="s">
        <v>98</v>
      </c>
      <c r="F3" s="172"/>
      <c r="G3" s="198"/>
      <c r="H3" s="174" t="s">
        <v>97</v>
      </c>
      <c r="I3" s="188"/>
      <c r="J3" s="188"/>
      <c r="K3" s="175"/>
      <c r="L3" s="172" t="s">
        <v>1</v>
      </c>
      <c r="M3" s="172"/>
      <c r="N3" s="199"/>
      <c r="O3" s="174" t="s">
        <v>61</v>
      </c>
      <c r="P3" s="188"/>
      <c r="Q3" s="195"/>
      <c r="R3" s="172" t="s">
        <v>96</v>
      </c>
      <c r="S3" s="172"/>
      <c r="T3" s="199"/>
      <c r="U3" s="172" t="s">
        <v>8</v>
      </c>
      <c r="V3" s="172"/>
      <c r="W3" s="199"/>
      <c r="X3" s="174" t="s">
        <v>2</v>
      </c>
      <c r="Y3" s="188"/>
      <c r="Z3" s="175"/>
      <c r="AA3" s="174" t="s">
        <v>58</v>
      </c>
      <c r="AB3" s="188"/>
      <c r="AC3" s="175"/>
      <c r="AD3" s="174" t="s">
        <v>13</v>
      </c>
      <c r="AE3" s="188"/>
      <c r="AF3" s="188"/>
      <c r="AG3" s="175"/>
    </row>
    <row r="4" spans="1:33" ht="30.95" customHeight="1">
      <c r="A4" s="190"/>
      <c r="B4" s="157" t="s">
        <v>11</v>
      </c>
      <c r="C4" s="157" t="s">
        <v>12</v>
      </c>
      <c r="D4" s="157" t="s">
        <v>4</v>
      </c>
      <c r="E4" s="157" t="s">
        <v>11</v>
      </c>
      <c r="F4" s="157" t="s">
        <v>12</v>
      </c>
      <c r="G4" s="157" t="s">
        <v>4</v>
      </c>
      <c r="H4" s="157" t="s">
        <v>11</v>
      </c>
      <c r="I4" s="157" t="s">
        <v>12</v>
      </c>
      <c r="J4" s="157" t="s">
        <v>4</v>
      </c>
      <c r="K4" s="157" t="s">
        <v>33</v>
      </c>
      <c r="L4" s="157" t="s">
        <v>11</v>
      </c>
      <c r="M4" s="157" t="s">
        <v>12</v>
      </c>
      <c r="N4" s="157" t="s">
        <v>4</v>
      </c>
      <c r="O4" s="157" t="s">
        <v>11</v>
      </c>
      <c r="P4" s="157" t="s">
        <v>12</v>
      </c>
      <c r="Q4" s="157" t="s">
        <v>4</v>
      </c>
      <c r="R4" s="157" t="s">
        <v>11</v>
      </c>
      <c r="S4" s="157" t="s">
        <v>12</v>
      </c>
      <c r="T4" s="157" t="s">
        <v>4</v>
      </c>
      <c r="U4" s="157" t="s">
        <v>11</v>
      </c>
      <c r="V4" s="157" t="s">
        <v>12</v>
      </c>
      <c r="W4" s="157" t="s">
        <v>4</v>
      </c>
      <c r="X4" s="157" t="s">
        <v>11</v>
      </c>
      <c r="Y4" s="157" t="s">
        <v>12</v>
      </c>
      <c r="Z4" s="157" t="s">
        <v>4</v>
      </c>
      <c r="AA4" s="157" t="s">
        <v>11</v>
      </c>
      <c r="AB4" s="157" t="s">
        <v>12</v>
      </c>
      <c r="AC4" s="157" t="s">
        <v>4</v>
      </c>
      <c r="AD4" s="157" t="s">
        <v>11</v>
      </c>
      <c r="AE4" s="157" t="s">
        <v>12</v>
      </c>
      <c r="AF4" s="157" t="s">
        <v>4</v>
      </c>
      <c r="AG4" s="157" t="s">
        <v>33</v>
      </c>
    </row>
    <row r="5" spans="1:33" s="94" customFormat="1" ht="39.950000000000003" customHeight="1">
      <c r="A5" s="155" t="s">
        <v>89</v>
      </c>
      <c r="B5" s="148">
        <v>40.472027972027973</v>
      </c>
      <c r="C5" s="148">
        <v>36.137931034482754</v>
      </c>
      <c r="D5" s="148">
        <v>45</v>
      </c>
      <c r="E5" s="148">
        <v>43.152454780361758</v>
      </c>
      <c r="F5" s="148">
        <v>39.856373429084378</v>
      </c>
      <c r="G5" s="148">
        <v>75</v>
      </c>
      <c r="H5" s="148">
        <v>43.452380952380956</v>
      </c>
      <c r="I5" s="148">
        <v>41.309823677581861</v>
      </c>
      <c r="J5" s="148">
        <v>84.090909090909093</v>
      </c>
      <c r="K5" s="148">
        <v>93.75</v>
      </c>
      <c r="L5" s="148">
        <v>43.828016643550626</v>
      </c>
      <c r="M5" s="148">
        <v>38.140417457305503</v>
      </c>
      <c r="N5" s="148">
        <v>92.307692307692307</v>
      </c>
      <c r="O5" s="148">
        <v>42.95302013422819</v>
      </c>
      <c r="P5" s="148">
        <v>43.103448275862064</v>
      </c>
      <c r="Q5" s="148">
        <v>96.590909090909093</v>
      </c>
      <c r="R5" s="148">
        <v>42.141909814323611</v>
      </c>
      <c r="S5" s="148">
        <v>41.891891891891895</v>
      </c>
      <c r="T5" s="148">
        <v>73.214285714285708</v>
      </c>
      <c r="U5" s="148">
        <v>54.639175257731956</v>
      </c>
      <c r="V5" s="148">
        <v>58.333333333333336</v>
      </c>
      <c r="W5" s="148">
        <v>100</v>
      </c>
      <c r="X5" s="148">
        <v>45.3257790368272</v>
      </c>
      <c r="Y5" s="148">
        <v>43.209876543209873</v>
      </c>
      <c r="Z5" s="148">
        <v>60</v>
      </c>
      <c r="AA5" s="148">
        <v>51.697127937336816</v>
      </c>
      <c r="AB5" s="148">
        <v>51.428571428571423</v>
      </c>
      <c r="AC5" s="148" t="s">
        <v>95</v>
      </c>
      <c r="AD5" s="148">
        <v>42.971203313957375</v>
      </c>
      <c r="AE5" s="148">
        <v>40.161290322580648</v>
      </c>
      <c r="AF5" s="148">
        <v>81.216931216931215</v>
      </c>
      <c r="AG5" s="148">
        <v>93.75</v>
      </c>
    </row>
    <row r="6" spans="1:33" s="94" customFormat="1" ht="39" customHeight="1">
      <c r="A6" s="155" t="s">
        <v>88</v>
      </c>
      <c r="B6" s="148">
        <v>59.527972027972034</v>
      </c>
      <c r="C6" s="148">
        <v>63.862068965517238</v>
      </c>
      <c r="D6" s="148">
        <v>47.5</v>
      </c>
      <c r="E6" s="148">
        <v>56.847545219638242</v>
      </c>
      <c r="F6" s="148">
        <v>60.143626570915622</v>
      </c>
      <c r="G6" s="148">
        <v>0</v>
      </c>
      <c r="H6" s="148">
        <v>56.547619047619044</v>
      </c>
      <c r="I6" s="148">
        <v>58.690176322418132</v>
      </c>
      <c r="J6" s="148">
        <v>0</v>
      </c>
      <c r="K6" s="148">
        <v>0</v>
      </c>
      <c r="L6" s="148">
        <v>56.171983356449374</v>
      </c>
      <c r="M6" s="148">
        <v>61.859582542694504</v>
      </c>
      <c r="N6" s="148">
        <v>0</v>
      </c>
      <c r="O6" s="148">
        <v>57.015020773410029</v>
      </c>
      <c r="P6" s="148">
        <v>56.896551724137936</v>
      </c>
      <c r="Q6" s="148">
        <v>0</v>
      </c>
      <c r="R6" s="148">
        <v>57.858090185676389</v>
      </c>
      <c r="S6" s="148">
        <v>58.108108108108105</v>
      </c>
      <c r="T6" s="148">
        <v>17.857142857142858</v>
      </c>
      <c r="U6" s="148">
        <v>45.360824742268044</v>
      </c>
      <c r="V6" s="148">
        <v>41.666666666666671</v>
      </c>
      <c r="W6" s="148">
        <v>0</v>
      </c>
      <c r="X6" s="148">
        <v>54.6742209631728</v>
      </c>
      <c r="Y6" s="148">
        <v>56.79012345679012</v>
      </c>
      <c r="Z6" s="148">
        <v>20</v>
      </c>
      <c r="AA6" s="148">
        <v>48.302872062663191</v>
      </c>
      <c r="AB6" s="148">
        <v>48.571428571428569</v>
      </c>
      <c r="AC6" s="148" t="s">
        <v>95</v>
      </c>
      <c r="AD6" s="148">
        <v>57.025456003207054</v>
      </c>
      <c r="AE6" s="148">
        <v>59.838709677419352</v>
      </c>
      <c r="AF6" s="148">
        <v>8.9947089947089935</v>
      </c>
      <c r="AG6" s="148">
        <v>0</v>
      </c>
    </row>
    <row r="7" spans="1:33" ht="39.950000000000003" customHeight="1">
      <c r="A7" s="155" t="s">
        <v>87</v>
      </c>
      <c r="B7" s="107"/>
      <c r="C7" s="107"/>
      <c r="D7" s="148">
        <v>7.5</v>
      </c>
      <c r="E7" s="107"/>
      <c r="F7" s="107"/>
      <c r="G7" s="148">
        <v>25</v>
      </c>
      <c r="H7" s="107"/>
      <c r="I7" s="107"/>
      <c r="J7" s="148">
        <v>15.90909090909091</v>
      </c>
      <c r="K7" s="148">
        <v>6.25</v>
      </c>
      <c r="L7" s="107"/>
      <c r="M7" s="107"/>
      <c r="N7" s="148">
        <v>7.6923076923076916</v>
      </c>
      <c r="O7" s="148">
        <v>3.1959092361776922E-2</v>
      </c>
      <c r="P7" s="107"/>
      <c r="Q7" s="148">
        <v>3.4090909090909092</v>
      </c>
      <c r="R7" s="107"/>
      <c r="S7" s="107"/>
      <c r="T7" s="148">
        <v>8.928571428571427</v>
      </c>
      <c r="U7" s="107"/>
      <c r="V7" s="107"/>
      <c r="W7" s="148">
        <v>0</v>
      </c>
      <c r="X7" s="107"/>
      <c r="Y7" s="107"/>
      <c r="Z7" s="148">
        <v>20</v>
      </c>
      <c r="AA7" s="107"/>
      <c r="AB7" s="107"/>
      <c r="AC7" s="148" t="s">
        <v>95</v>
      </c>
      <c r="AD7" s="107"/>
      <c r="AE7" s="107"/>
      <c r="AF7" s="148">
        <v>9.7883597883597879</v>
      </c>
      <c r="AG7" s="148">
        <v>6.25</v>
      </c>
    </row>
    <row r="8" spans="1:33" s="94" customFormat="1" ht="39.950000000000003" customHeight="1">
      <c r="A8" s="155" t="s">
        <v>86</v>
      </c>
      <c r="B8" s="148">
        <v>100</v>
      </c>
      <c r="C8" s="148">
        <v>100</v>
      </c>
      <c r="D8" s="148">
        <v>100</v>
      </c>
      <c r="E8" s="148">
        <v>100</v>
      </c>
      <c r="F8" s="148">
        <v>100</v>
      </c>
      <c r="G8" s="148">
        <v>100</v>
      </c>
      <c r="H8" s="148">
        <v>100</v>
      </c>
      <c r="I8" s="148">
        <v>100</v>
      </c>
      <c r="J8" s="148">
        <v>100</v>
      </c>
      <c r="K8" s="148">
        <v>100</v>
      </c>
      <c r="L8" s="148">
        <v>100</v>
      </c>
      <c r="M8" s="148">
        <v>100</v>
      </c>
      <c r="N8" s="148">
        <v>100</v>
      </c>
      <c r="O8" s="148">
        <v>100</v>
      </c>
      <c r="P8" s="148">
        <v>100</v>
      </c>
      <c r="Q8" s="148">
        <v>100</v>
      </c>
      <c r="R8" s="148">
        <v>100</v>
      </c>
      <c r="S8" s="148">
        <v>100</v>
      </c>
      <c r="T8" s="148">
        <v>100</v>
      </c>
      <c r="U8" s="148">
        <v>100</v>
      </c>
      <c r="V8" s="148">
        <v>100</v>
      </c>
      <c r="W8" s="148">
        <v>100</v>
      </c>
      <c r="X8" s="148">
        <v>100</v>
      </c>
      <c r="Y8" s="148">
        <v>100</v>
      </c>
      <c r="Z8" s="148">
        <v>100</v>
      </c>
      <c r="AA8" s="148">
        <v>100</v>
      </c>
      <c r="AB8" s="148">
        <v>100</v>
      </c>
      <c r="AC8" s="148" t="s">
        <v>95</v>
      </c>
      <c r="AD8" s="148">
        <v>100</v>
      </c>
      <c r="AE8" s="148">
        <v>100</v>
      </c>
      <c r="AF8" s="148">
        <v>100</v>
      </c>
      <c r="AG8" s="148">
        <v>100</v>
      </c>
    </row>
    <row r="11" spans="1:33"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</row>
    <row r="12" spans="1:33">
      <c r="B12" s="159"/>
    </row>
  </sheetData>
  <mergeCells count="13"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  <mergeCell ref="X3:Z3"/>
    <mergeCell ref="AA3:AC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9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E25"/>
  <sheetViews>
    <sheetView showGridLines="0" zoomScale="90" zoomScaleNormal="90" workbookViewId="0">
      <selection sqref="A1:E1"/>
    </sheetView>
  </sheetViews>
  <sheetFormatPr defaultRowHeight="13.5" customHeight="1"/>
  <cols>
    <col min="1" max="1" width="59.42578125" style="20" customWidth="1"/>
    <col min="2" max="2" width="13" style="13" bestFit="1" customWidth="1"/>
    <col min="3" max="5" width="12.7109375" style="13" customWidth="1"/>
    <col min="6" max="16384" width="9.140625" style="13"/>
  </cols>
  <sheetData>
    <row r="1" spans="1:5" ht="69" customHeight="1">
      <c r="A1" s="201" t="s">
        <v>15</v>
      </c>
      <c r="B1" s="201"/>
      <c r="C1" s="201"/>
      <c r="D1" s="201"/>
      <c r="E1" s="201"/>
    </row>
    <row r="2" spans="1:5" ht="13.5" customHeight="1">
      <c r="A2" s="65"/>
      <c r="B2" s="21"/>
    </row>
    <row r="3" spans="1:5" ht="30.75" customHeight="1">
      <c r="A3" s="204" t="s">
        <v>16</v>
      </c>
      <c r="B3" s="69">
        <v>2015</v>
      </c>
      <c r="C3" s="206">
        <v>2016</v>
      </c>
      <c r="D3" s="207"/>
      <c r="E3" s="208"/>
    </row>
    <row r="4" spans="1:5" ht="51.75" customHeight="1">
      <c r="A4" s="205"/>
      <c r="B4" s="22">
        <v>12</v>
      </c>
      <c r="C4" s="68">
        <v>1</v>
      </c>
      <c r="D4" s="68">
        <v>2</v>
      </c>
      <c r="E4" s="68">
        <v>3</v>
      </c>
    </row>
    <row r="5" spans="1:5" ht="35.1" customHeight="1">
      <c r="A5" s="23" t="s">
        <v>5</v>
      </c>
      <c r="B5" s="64">
        <v>1187772</v>
      </c>
      <c r="C5" s="64">
        <v>1186965</v>
      </c>
      <c r="D5" s="64">
        <v>1186792</v>
      </c>
      <c r="E5" s="64">
        <v>1185635</v>
      </c>
    </row>
    <row r="6" spans="1:5" ht="35.1" customHeight="1">
      <c r="A6" s="23" t="s">
        <v>6</v>
      </c>
      <c r="B6" s="64">
        <v>510617</v>
      </c>
      <c r="C6" s="64">
        <v>511035</v>
      </c>
      <c r="D6" s="64">
        <v>510668</v>
      </c>
      <c r="E6" s="64">
        <v>511331</v>
      </c>
    </row>
    <row r="7" spans="1:5" ht="35.1" customHeight="1">
      <c r="A7" s="61" t="s">
        <v>0</v>
      </c>
      <c r="B7" s="64">
        <v>562879</v>
      </c>
      <c r="C7" s="64">
        <v>562843</v>
      </c>
      <c r="D7" s="64">
        <v>572426</v>
      </c>
      <c r="E7" s="64">
        <v>572278</v>
      </c>
    </row>
    <row r="8" spans="1:5" ht="35.1" customHeight="1">
      <c r="A8" s="61" t="s">
        <v>1</v>
      </c>
      <c r="B8" s="64">
        <v>990015</v>
      </c>
      <c r="C8" s="64">
        <v>990345</v>
      </c>
      <c r="D8" s="64">
        <v>997134</v>
      </c>
      <c r="E8" s="64">
        <v>996757</v>
      </c>
    </row>
    <row r="9" spans="1:5" ht="35.1" customHeight="1">
      <c r="A9" s="79" t="s">
        <v>43</v>
      </c>
      <c r="B9" s="64">
        <v>374741</v>
      </c>
      <c r="C9" s="64">
        <v>374787</v>
      </c>
      <c r="D9" s="64">
        <v>375329</v>
      </c>
      <c r="E9" s="64">
        <v>375257</v>
      </c>
    </row>
    <row r="10" spans="1:5" ht="34.5" customHeight="1">
      <c r="A10" s="61" t="s">
        <v>7</v>
      </c>
      <c r="B10" s="64">
        <v>422808</v>
      </c>
      <c r="C10" s="64">
        <v>422538</v>
      </c>
      <c r="D10" s="64">
        <v>422123</v>
      </c>
      <c r="E10" s="64">
        <v>422077</v>
      </c>
    </row>
    <row r="11" spans="1:5" ht="35.1" customHeight="1">
      <c r="A11" s="62" t="s">
        <v>8</v>
      </c>
      <c r="B11" s="64">
        <v>176142</v>
      </c>
      <c r="C11" s="64">
        <v>177233</v>
      </c>
      <c r="D11" s="64">
        <v>179111</v>
      </c>
      <c r="E11" s="64">
        <v>179722</v>
      </c>
    </row>
    <row r="12" spans="1:5" ht="35.1" customHeight="1">
      <c r="A12" s="62" t="s">
        <v>2</v>
      </c>
      <c r="B12" s="64">
        <v>89866</v>
      </c>
      <c r="C12" s="64">
        <v>89779</v>
      </c>
      <c r="D12" s="64">
        <v>90872</v>
      </c>
      <c r="E12" s="64">
        <v>90665</v>
      </c>
    </row>
    <row r="13" spans="1:5" ht="35.1" customHeight="1">
      <c r="A13" s="62" t="s">
        <v>32</v>
      </c>
      <c r="B13" s="64">
        <v>72023</v>
      </c>
      <c r="C13" s="64">
        <v>72107</v>
      </c>
      <c r="D13" s="64">
        <v>74218</v>
      </c>
      <c r="E13" s="64">
        <v>74265</v>
      </c>
    </row>
    <row r="14" spans="1:5" ht="35.1" customHeight="1">
      <c r="A14" s="70" t="s">
        <v>13</v>
      </c>
      <c r="B14" s="64">
        <v>4386863</v>
      </c>
      <c r="C14" s="64">
        <v>4387632</v>
      </c>
      <c r="D14" s="64">
        <v>4408673</v>
      </c>
      <c r="E14" s="64">
        <v>4407987</v>
      </c>
    </row>
    <row r="15" spans="1:5" ht="35.1" customHeight="1">
      <c r="A15" s="15"/>
      <c r="B15" s="16"/>
      <c r="C15" s="14"/>
      <c r="D15" s="14"/>
      <c r="E15" s="14"/>
    </row>
    <row r="16" spans="1:5" ht="35.1" customHeight="1">
      <c r="A16" s="200" t="s">
        <v>17</v>
      </c>
      <c r="B16" s="202"/>
      <c r="C16" s="202"/>
      <c r="D16" s="202"/>
      <c r="E16" s="71"/>
    </row>
    <row r="17" spans="1:5" ht="23.25" customHeight="1">
      <c r="A17" s="200" t="s">
        <v>42</v>
      </c>
      <c r="B17" s="203"/>
      <c r="C17" s="203"/>
      <c r="D17" s="203"/>
      <c r="E17" s="72"/>
    </row>
    <row r="18" spans="1:5" ht="23.25" customHeight="1">
      <c r="A18" s="200" t="s">
        <v>18</v>
      </c>
      <c r="B18" s="200"/>
      <c r="C18" s="200"/>
      <c r="D18" s="200"/>
      <c r="E18" s="200"/>
    </row>
    <row r="19" spans="1:5" ht="35.1" customHeight="1">
      <c r="A19" s="17"/>
      <c r="B19" s="14"/>
      <c r="C19" s="18"/>
      <c r="D19" s="18"/>
      <c r="E19" s="18"/>
    </row>
    <row r="20" spans="1:5" ht="35.1" customHeight="1">
      <c r="A20" s="17"/>
      <c r="B20" s="14"/>
      <c r="C20" s="18"/>
      <c r="D20" s="18"/>
      <c r="E20" s="18"/>
    </row>
    <row r="21" spans="1:5" ht="35.1" customHeight="1">
      <c r="A21" s="19"/>
      <c r="B21" s="18"/>
      <c r="C21" s="18"/>
      <c r="D21" s="18"/>
      <c r="E21" s="18"/>
    </row>
    <row r="22" spans="1:5" ht="35.1" customHeight="1">
      <c r="A22" s="19"/>
      <c r="B22" s="18"/>
      <c r="C22" s="18"/>
      <c r="D22" s="18"/>
      <c r="E22" s="18"/>
    </row>
    <row r="23" spans="1:5" ht="35.1" customHeight="1">
      <c r="A23" s="19"/>
      <c r="B23" s="18"/>
      <c r="C23" s="18"/>
      <c r="D23" s="18"/>
      <c r="E23" s="18"/>
    </row>
    <row r="24" spans="1:5" ht="35.1" customHeight="1">
      <c r="A24" s="19"/>
      <c r="B24" s="18"/>
      <c r="C24" s="18"/>
      <c r="D24" s="18"/>
      <c r="E24" s="18"/>
    </row>
    <row r="25" spans="1:5" ht="35.1" customHeight="1">
      <c r="A25" s="19"/>
      <c r="B25" s="18"/>
      <c r="C25" s="18"/>
      <c r="D25" s="18"/>
      <c r="E25" s="18"/>
    </row>
  </sheetData>
  <mergeCells count="6">
    <mergeCell ref="A18:E18"/>
    <mergeCell ref="A1:E1"/>
    <mergeCell ref="A16:D16"/>
    <mergeCell ref="A17:D17"/>
    <mergeCell ref="A3:A4"/>
    <mergeCell ref="C3:E3"/>
  </mergeCells>
  <phoneticPr fontId="0" type="noConversion"/>
  <printOptions horizontalCentered="1" verticalCentered="1"/>
  <pageMargins left="0.2" right="0.19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E16"/>
  <sheetViews>
    <sheetView showGridLines="0" zoomScale="90" zoomScaleNormal="90" workbookViewId="0">
      <selection sqref="A1:E1"/>
    </sheetView>
  </sheetViews>
  <sheetFormatPr defaultRowHeight="13.5" customHeight="1"/>
  <cols>
    <col min="1" max="1" width="58.28515625" style="25" customWidth="1"/>
    <col min="2" max="2" width="9.7109375" style="21" customWidth="1"/>
    <col min="3" max="16384" width="9.140625" style="21"/>
  </cols>
  <sheetData>
    <row r="1" spans="1:5" ht="57" customHeight="1">
      <c r="A1" s="209" t="s">
        <v>19</v>
      </c>
      <c r="B1" s="209"/>
      <c r="C1" s="209"/>
      <c r="D1" s="209"/>
      <c r="E1" s="209"/>
    </row>
    <row r="2" spans="1:5" ht="26.25" customHeight="1">
      <c r="A2" s="74"/>
      <c r="B2" s="74"/>
      <c r="C2" s="74"/>
      <c r="D2" s="74"/>
      <c r="E2" s="75" t="s">
        <v>10</v>
      </c>
    </row>
    <row r="3" spans="1:5" ht="21" customHeight="1">
      <c r="A3" s="204" t="s">
        <v>20</v>
      </c>
      <c r="B3" s="73">
        <v>2015</v>
      </c>
      <c r="C3" s="206">
        <v>2016</v>
      </c>
      <c r="D3" s="207"/>
      <c r="E3" s="208"/>
    </row>
    <row r="4" spans="1:5" ht="48" customHeight="1">
      <c r="A4" s="205"/>
      <c r="B4" s="22">
        <v>12</v>
      </c>
      <c r="C4" s="22">
        <v>1</v>
      </c>
      <c r="D4" s="22">
        <v>2</v>
      </c>
      <c r="E4" s="22">
        <v>3</v>
      </c>
    </row>
    <row r="5" spans="1:5" ht="35.1" customHeight="1">
      <c r="A5" s="23" t="s">
        <v>36</v>
      </c>
      <c r="B5" s="24">
        <v>27.069999999999997</v>
      </c>
      <c r="C5" s="24">
        <v>27.05</v>
      </c>
      <c r="D5" s="24">
        <v>26.930000000000003</v>
      </c>
      <c r="E5" s="24">
        <v>26.9</v>
      </c>
    </row>
    <row r="6" spans="1:5" ht="35.1" customHeight="1">
      <c r="A6" s="23" t="s">
        <v>37</v>
      </c>
      <c r="B6" s="24">
        <v>11.64</v>
      </c>
      <c r="C6" s="24">
        <v>11.65</v>
      </c>
      <c r="D6" s="24">
        <v>11.58</v>
      </c>
      <c r="E6" s="24">
        <v>11.6</v>
      </c>
    </row>
    <row r="7" spans="1:5" ht="35.1" customHeight="1">
      <c r="A7" s="70" t="s">
        <v>38</v>
      </c>
      <c r="B7" s="24">
        <v>12.83</v>
      </c>
      <c r="C7" s="24">
        <v>12.83</v>
      </c>
      <c r="D7" s="24">
        <v>12.98</v>
      </c>
      <c r="E7" s="24">
        <v>12.98</v>
      </c>
    </row>
    <row r="8" spans="1:5" ht="35.1" customHeight="1">
      <c r="A8" s="70" t="s">
        <v>34</v>
      </c>
      <c r="B8" s="24">
        <v>22.57</v>
      </c>
      <c r="C8" s="24">
        <v>22.57</v>
      </c>
      <c r="D8" s="24">
        <v>22.630000000000003</v>
      </c>
      <c r="E8" s="24">
        <v>22.61</v>
      </c>
    </row>
    <row r="9" spans="1:5" ht="35.1" customHeight="1">
      <c r="A9" s="80" t="s">
        <v>44</v>
      </c>
      <c r="B9" s="24">
        <v>8.5399999999999991</v>
      </c>
      <c r="C9" s="24">
        <v>8.5399999999999991</v>
      </c>
      <c r="D9" s="24">
        <v>8.51</v>
      </c>
      <c r="E9" s="24">
        <v>8.51</v>
      </c>
    </row>
    <row r="10" spans="1:5" ht="35.1" customHeight="1">
      <c r="A10" s="70" t="s">
        <v>35</v>
      </c>
      <c r="B10" s="24">
        <v>9.64</v>
      </c>
      <c r="C10" s="24">
        <v>9.6300000000000008</v>
      </c>
      <c r="D10" s="24">
        <v>9.57</v>
      </c>
      <c r="E10" s="24">
        <v>9.58</v>
      </c>
    </row>
    <row r="11" spans="1:5" ht="35.1" customHeight="1">
      <c r="A11" s="6" t="s">
        <v>39</v>
      </c>
      <c r="B11" s="24">
        <v>4.0199999999999996</v>
      </c>
      <c r="C11" s="24">
        <v>4.04</v>
      </c>
      <c r="D11" s="24">
        <v>4.0599999999999996</v>
      </c>
      <c r="E11" s="24">
        <v>4.08</v>
      </c>
    </row>
    <row r="12" spans="1:5" ht="34.5" customHeight="1">
      <c r="A12" s="3" t="s">
        <v>40</v>
      </c>
      <c r="B12" s="24">
        <v>2.0499999999999998</v>
      </c>
      <c r="C12" s="24">
        <v>2.0499999999999998</v>
      </c>
      <c r="D12" s="24">
        <v>2.06</v>
      </c>
      <c r="E12" s="24">
        <v>2.06</v>
      </c>
    </row>
    <row r="13" spans="1:5" ht="34.5" customHeight="1">
      <c r="A13" s="62" t="s">
        <v>41</v>
      </c>
      <c r="B13" s="24">
        <v>1.64</v>
      </c>
      <c r="C13" s="24">
        <v>1.64</v>
      </c>
      <c r="D13" s="24">
        <v>1.68</v>
      </c>
      <c r="E13" s="24">
        <v>1.68</v>
      </c>
    </row>
    <row r="14" spans="1:5" ht="35.1" customHeight="1">
      <c r="A14" s="70" t="s">
        <v>13</v>
      </c>
      <c r="B14" s="24">
        <v>99.999999999999972</v>
      </c>
      <c r="C14" s="24">
        <v>99.999999999999986</v>
      </c>
      <c r="D14" s="24">
        <v>100.00000000000003</v>
      </c>
      <c r="E14" s="24">
        <v>100.00000000000001</v>
      </c>
    </row>
    <row r="16" spans="1:5" ht="17.100000000000001" customHeight="1">
      <c r="A16" s="21"/>
    </row>
  </sheetData>
  <mergeCells count="3">
    <mergeCell ref="A3:A4"/>
    <mergeCell ref="C3:E3"/>
    <mergeCell ref="A1:E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22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</vt:lpstr>
      <vt:lpstr>Графика №4</vt:lpstr>
      <vt:lpstr>'Таблица №1-ОФ'!Print_Area</vt:lpstr>
      <vt:lpstr>'Таблица№ 2-ОФ'!Print_Area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2016-05-16T09:20:56Z</cp:lastPrinted>
  <dcterms:created xsi:type="dcterms:W3CDTF">2008-05-09T10:07:54Z</dcterms:created>
  <dcterms:modified xsi:type="dcterms:W3CDTF">2016-05-16T13:49:14Z</dcterms:modified>
</cp:coreProperties>
</file>