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858" firstSheet="2" activeTab="2"/>
  </bookViews>
  <sheets>
    <sheet name="6" sheetId="10" state="veryHidden" r:id="rId1"/>
    <sheet name="3" sheetId="9" state="veryHidden" r:id="rId2"/>
    <sheet name="ДПФ - ІV-то тримесечие 2015 г." sheetId="7" r:id="rId3"/>
    <sheet name="ДПФ - 2015" sheetId="11" r:id="rId4"/>
  </sheets>
  <definedNames>
    <definedName name="_xlnm.Print_Area" localSheetId="1">'3'!$A$1:$X$38</definedName>
    <definedName name="_xlnm.Print_Area" localSheetId="0">'6'!$A$1:$X$38</definedName>
    <definedName name="_xlnm.Print_Area" localSheetId="3">'ДПФ - 2015'!$A$1:$X$37</definedName>
    <definedName name="_xlnm.Print_Area" localSheetId="2">'ДПФ - ІV-то тримесечие 2015 г.'!$A$1:$X$37</definedName>
    <definedName name="_xlnm.Print_Titles" localSheetId="1">'3'!$A:$B</definedName>
    <definedName name="_xlnm.Print_Titles" localSheetId="0">'6'!$A:$B</definedName>
    <definedName name="_xlnm.Print_Titles" localSheetId="3">'ДПФ - 2015'!$A:$B</definedName>
    <definedName name="_xlnm.Print_Titles" localSheetId="2">'ДПФ - ІV-то тримесечие 2015 г.'!$A:$B</definedName>
  </definedNames>
  <calcPr calcId="124519"/>
</workbook>
</file>

<file path=xl/calcChain.xml><?xml version="1.0" encoding="utf-8"?>
<calcChain xmlns="http://schemas.openxmlformats.org/spreadsheetml/2006/main">
  <c r="D16" i="11"/>
  <c r="F16"/>
  <c r="H16"/>
  <c r="J16"/>
  <c r="L16"/>
  <c r="N16"/>
  <c r="P16"/>
  <c r="V16" s="1"/>
  <c r="R16"/>
  <c r="T16"/>
  <c r="C16"/>
  <c r="E16"/>
  <c r="G16"/>
  <c r="I16"/>
  <c r="K16"/>
  <c r="M16"/>
  <c r="O16"/>
  <c r="U16" s="1"/>
  <c r="Q16"/>
  <c r="S16"/>
  <c r="P16" i="7"/>
  <c r="T16"/>
  <c r="R16"/>
  <c r="N16"/>
  <c r="L16"/>
  <c r="J16"/>
  <c r="H16"/>
  <c r="F16"/>
  <c r="D16"/>
  <c r="S16"/>
  <c r="Q16"/>
  <c r="O16"/>
  <c r="M16"/>
  <c r="K16"/>
  <c r="I16"/>
  <c r="G16"/>
  <c r="E16"/>
  <c r="U16"/>
  <c r="C16"/>
  <c r="V16"/>
  <c r="U8" i="10"/>
  <c r="V8"/>
  <c r="U9"/>
  <c r="V9"/>
  <c r="U10"/>
  <c r="V10"/>
  <c r="U11"/>
  <c r="V11"/>
  <c r="U12"/>
  <c r="V12"/>
  <c r="U13"/>
  <c r="V13"/>
  <c r="U14"/>
  <c r="V14"/>
  <c r="U15"/>
  <c r="V15"/>
  <c r="U16"/>
  <c r="V16"/>
  <c r="C17"/>
  <c r="W8"/>
  <c r="D17"/>
  <c r="X8"/>
  <c r="E17"/>
  <c r="W9"/>
  <c r="F17"/>
  <c r="X9"/>
  <c r="G17"/>
  <c r="W10"/>
  <c r="H17"/>
  <c r="X10"/>
  <c r="I17"/>
  <c r="W11"/>
  <c r="J17"/>
  <c r="X11"/>
  <c r="K17"/>
  <c r="W12"/>
  <c r="L17"/>
  <c r="X12"/>
  <c r="M17"/>
  <c r="W13"/>
  <c r="N17"/>
  <c r="X13"/>
  <c r="O17"/>
  <c r="W14"/>
  <c r="P17"/>
  <c r="X14"/>
  <c r="Q17"/>
  <c r="W15"/>
  <c r="R17"/>
  <c r="X15"/>
  <c r="S17"/>
  <c r="W16"/>
  <c r="T17"/>
  <c r="X16"/>
  <c r="U17"/>
  <c r="V17"/>
  <c r="U8" i="9"/>
  <c r="V8"/>
  <c r="U9"/>
  <c r="V9"/>
  <c r="U10"/>
  <c r="V10"/>
  <c r="U11"/>
  <c r="V11"/>
  <c r="U12"/>
  <c r="V12"/>
  <c r="U13"/>
  <c r="V13"/>
  <c r="U14"/>
  <c r="V14"/>
  <c r="U15"/>
  <c r="V15"/>
  <c r="U16"/>
  <c r="V16"/>
  <c r="C17"/>
  <c r="W8"/>
  <c r="D17"/>
  <c r="X8"/>
  <c r="E17"/>
  <c r="W9"/>
  <c r="F17"/>
  <c r="X9"/>
  <c r="G17"/>
  <c r="W10"/>
  <c r="H17"/>
  <c r="X10"/>
  <c r="I17"/>
  <c r="W11"/>
  <c r="J17"/>
  <c r="X11"/>
  <c r="K17"/>
  <c r="W12"/>
  <c r="L17"/>
  <c r="X12"/>
  <c r="M17"/>
  <c r="W13"/>
  <c r="N17"/>
  <c r="X13"/>
  <c r="O17"/>
  <c r="W14"/>
  <c r="P17"/>
  <c r="X14"/>
  <c r="Q17"/>
  <c r="W15"/>
  <c r="R17"/>
  <c r="X15"/>
  <c r="S17"/>
  <c r="W16"/>
  <c r="T17"/>
  <c r="X16"/>
  <c r="U17"/>
  <c r="V17"/>
</calcChain>
</file>

<file path=xl/sharedStrings.xml><?xml version="1.0" encoding="utf-8"?>
<sst xmlns="http://schemas.openxmlformats.org/spreadsheetml/2006/main" count="192" uniqueCount="30">
  <si>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</si>
  <si>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</si>
  <si>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</si>
  <si>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</si>
  <si>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</si>
  <si>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</si>
  <si>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</si>
  <si>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 xml:space="preserve">"Ай Ен Джи ДПФ" </t>
  </si>
  <si>
    <t>ДПФ "ЦКБ - Сила"</t>
  </si>
  <si>
    <t>ДПФ "Лукойл-Гарант България"</t>
  </si>
  <si>
    <t xml:space="preserve">"ДЗИ ДПФ" </t>
  </si>
  <si>
    <t>ДПФ "Лукойл-Гарант"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</si>
  <si>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</si>
  <si>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</si>
  <si>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</si>
  <si>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</si>
  <si>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</si>
  <si>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01.01.2007 г. - 31.03.2007 г. </t>
    </r>
  </si>
  <si>
    <t>и за размера на прехвърлените средства от 15.03.2007г. до 15.05.2007 г.</t>
  </si>
  <si>
    <t>ДПФ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</si>
  <si>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01.04.2007 г. - 30.06.2007 г. </t>
    </r>
  </si>
  <si>
    <t>и за размера на прехвърлените средства от 15.06.2007г. до 15.08.2007 г.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</si>
  <si>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</si>
  <si>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</si>
  <si>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</si>
  <si>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</si>
  <si>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01.01.2015 г. - 31.12.2015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</si>
  <si>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01.10.2015 г. - 31.12.2015 г.</t>
    </r>
  </si>
  <si>
    <t>и за размера на прехвърлените средства от 15.12.2015 г. до 15.02.2016 г.</t>
  </si>
  <si>
    <t xml:space="preserve">"Ен Ен ДПФ" </t>
  </si>
</sst>
</file>

<file path=xl/styles.xml><?xml version="1.0" encoding="utf-8"?>
<styleSheet xmlns="http://schemas.openxmlformats.org/spreadsheetml/2006/main">
  <fonts count="13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lightUp">
        <bgColor indexed="22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3" fontId="1" fillId="2" borderId="1" xfId="0" applyNumberFormat="1" applyFont="1" applyFill="1" applyBorder="1"/>
    <xf numFmtId="3" fontId="1" fillId="0" borderId="1" xfId="0" applyNumberFormat="1" applyFont="1" applyBorder="1"/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/>
    <xf numFmtId="3" fontId="1" fillId="2" borderId="2" xfId="0" applyNumberFormat="1" applyFont="1" applyFill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6" fillId="0" borderId="1" xfId="0" applyNumberFormat="1" applyFont="1" applyBorder="1"/>
    <xf numFmtId="3" fontId="6" fillId="0" borderId="2" xfId="0" applyNumberFormat="1" applyFont="1" applyBorder="1"/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/>
    <xf numFmtId="0" fontId="1" fillId="0" borderId="0" xfId="0" applyFont="1" applyBorder="1"/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7" fillId="0" borderId="3" xfId="0" applyNumberFormat="1" applyFont="1" applyFill="1" applyBorder="1"/>
    <xf numFmtId="3" fontId="6" fillId="0" borderId="3" xfId="0" applyNumberFormat="1" applyFont="1" applyBorder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3" fontId="1" fillId="0" borderId="2" xfId="0" applyNumberFormat="1" applyFont="1" applyFill="1" applyBorder="1"/>
    <xf numFmtId="0" fontId="1" fillId="3" borderId="0" xfId="0" applyFont="1" applyFill="1"/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vertical="center"/>
    </xf>
    <xf numFmtId="3" fontId="7" fillId="3" borderId="1" xfId="0" applyNumberFormat="1" applyFont="1" applyFill="1" applyBorder="1"/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/>
    <xf numFmtId="3" fontId="7" fillId="3" borderId="2" xfId="0" applyNumberFormat="1" applyFont="1" applyFill="1" applyBorder="1"/>
    <xf numFmtId="3" fontId="2" fillId="3" borderId="0" xfId="0" applyNumberFormat="1" applyFont="1" applyFill="1"/>
    <xf numFmtId="3" fontId="1" fillId="3" borderId="0" xfId="0" applyNumberFormat="1" applyFont="1" applyFill="1"/>
    <xf numFmtId="3" fontId="4" fillId="3" borderId="0" xfId="0" applyNumberFormat="1" applyFont="1" applyFill="1" applyBorder="1"/>
    <xf numFmtId="3" fontId="1" fillId="3" borderId="6" xfId="0" applyNumberFormat="1" applyFont="1" applyFill="1" applyBorder="1"/>
    <xf numFmtId="3" fontId="2" fillId="3" borderId="0" xfId="0" applyNumberFormat="1" applyFont="1" applyFill="1" applyBorder="1"/>
    <xf numFmtId="3" fontId="3" fillId="3" borderId="0" xfId="0" applyNumberFormat="1" applyFont="1" applyFill="1" applyBorder="1"/>
    <xf numFmtId="0" fontId="1" fillId="3" borderId="3" xfId="0" applyFont="1" applyFill="1" applyBorder="1" applyAlignment="1">
      <alignment vertical="center" wrapText="1"/>
    </xf>
    <xf numFmtId="3" fontId="7" fillId="3" borderId="0" xfId="0" applyNumberFormat="1" applyFont="1" applyFill="1" applyBorder="1"/>
    <xf numFmtId="0" fontId="1" fillId="3" borderId="2" xfId="0" applyFont="1" applyFill="1" applyBorder="1" applyAlignment="1">
      <alignment vertical="center" wrapText="1"/>
    </xf>
    <xf numFmtId="3" fontId="1" fillId="3" borderId="0" xfId="0" applyNumberFormat="1" applyFont="1" applyFill="1" applyBorder="1"/>
    <xf numFmtId="3" fontId="2" fillId="3" borderId="6" xfId="0" applyNumberFormat="1" applyFont="1" applyFill="1" applyBorder="1"/>
    <xf numFmtId="3" fontId="6" fillId="3" borderId="1" xfId="0" applyNumberFormat="1" applyFont="1" applyFill="1" applyBorder="1"/>
    <xf numFmtId="3" fontId="6" fillId="3" borderId="2" xfId="0" applyNumberFormat="1" applyFont="1" applyFill="1" applyBorder="1"/>
    <xf numFmtId="3" fontId="1" fillId="3" borderId="1" xfId="0" applyNumberFormat="1" applyFont="1" applyFill="1" applyBorder="1"/>
    <xf numFmtId="3" fontId="1" fillId="3" borderId="3" xfId="0" applyNumberFormat="1" applyFont="1" applyFill="1" applyBorder="1"/>
    <xf numFmtId="3" fontId="1" fillId="3" borderId="2" xfId="0" applyNumberFormat="1" applyFont="1" applyFill="1" applyBorder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0" fontId="1" fillId="3" borderId="7" xfId="0" applyFont="1" applyFill="1" applyBorder="1"/>
    <xf numFmtId="4" fontId="1" fillId="0" borderId="7" xfId="0" applyNumberFormat="1" applyFont="1" applyFill="1" applyBorder="1" applyAlignment="1"/>
    <xf numFmtId="4" fontId="1" fillId="3" borderId="7" xfId="0" applyNumberFormat="1" applyFont="1" applyFill="1" applyBorder="1" applyAlignment="1"/>
    <xf numFmtId="0" fontId="1" fillId="0" borderId="0" xfId="0" applyFont="1" applyFill="1"/>
    <xf numFmtId="0" fontId="1" fillId="0" borderId="3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9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5.3455019556714473E-2"/>
          <c:y val="0.11518339330338025"/>
          <c:w val="0.89048239895697456"/>
          <c:h val="0.65183329392140232"/>
        </c:manualLayout>
      </c:layout>
      <c:barChart>
        <c:barDir val="col"/>
        <c:grouping val="clustered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24605529263208E-3"/>
                  <c:y val="1.6256638214248685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'6'!$W$8</c:f>
              <c:numCache>
                <c:formatCode>#,##0</c:formatCode>
                <c:ptCount val="1"/>
                <c:pt idx="0">
                  <c:v>-274</c:v>
                </c:pt>
              </c:numCache>
            </c:numRef>
          </c:val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7246866305988067E-3"/>
                  <c:y val="5.4188294252130705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'6'!$W$9</c:f>
              <c:numCache>
                <c:formatCode>#,##0</c:formatCode>
                <c:ptCount val="1"/>
                <c:pt idx="0">
                  <c:v>218</c:v>
                </c:pt>
              </c:numCache>
            </c:numRef>
          </c:val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'6'!$W$10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'6'!$W$11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1078134463960807E-3"/>
                  <c:y val="1.498698484539625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'6'!$W$12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'6'!$W$13</c:f>
              <c:numCache>
                <c:formatCode>#,##0</c:formatCode>
                <c:ptCount val="1"/>
                <c:pt idx="0">
                  <c:v>84</c:v>
                </c:pt>
              </c:numCache>
            </c:numRef>
          </c:val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'6'!$W$14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'6'!$W$15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'6'!$W$16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axId val="65190912"/>
        <c:axId val="65209088"/>
      </c:barChart>
      <c:catAx>
        <c:axId val="65190912"/>
        <c:scaling>
          <c:orientation val="minMax"/>
        </c:scaling>
        <c:delete val="1"/>
        <c:axPos val="b"/>
        <c:tickLblPos val="nextTo"/>
        <c:crossAx val="65209088"/>
        <c:crosses val="autoZero"/>
        <c:auto val="1"/>
        <c:lblAlgn val="ctr"/>
        <c:lblOffset val="100"/>
      </c:catAx>
      <c:valAx>
        <c:axId val="65209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190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6818774445893089"/>
          <c:y val="0.81937282708771342"/>
          <c:w val="0.72359843546284253"/>
          <c:h val="0.167539541850462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4.8809580554292874E-2"/>
          <c:y val="0.12105263157894741"/>
          <c:w val="0.92500107538257503"/>
          <c:h val="0.65263157894736845"/>
        </c:manualLayout>
      </c:layout>
      <c:barChart>
        <c:barDir val="col"/>
        <c:grouping val="clustered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'6'!$X$8</c:f>
              <c:numCache>
                <c:formatCode>#,##0</c:formatCode>
                <c:ptCount val="1"/>
                <c:pt idx="0">
                  <c:v>-96724.369999999937</c:v>
                </c:pt>
              </c:numCache>
            </c:numRef>
          </c:val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'6'!$X$9</c:f>
              <c:numCache>
                <c:formatCode>#,##0</c:formatCode>
                <c:ptCount val="1"/>
                <c:pt idx="0">
                  <c:v>244715.01999999996</c:v>
                </c:pt>
              </c:numCache>
            </c:numRef>
          </c:val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'6'!$X$10</c:f>
              <c:numCache>
                <c:formatCode>#,##0</c:formatCode>
                <c:ptCount val="1"/>
                <c:pt idx="0">
                  <c:v>30870.720000000001</c:v>
                </c:pt>
              </c:numCache>
            </c:numRef>
          </c:val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'6'!$X$11</c:f>
              <c:numCache>
                <c:formatCode>#,##0</c:formatCode>
                <c:ptCount val="1"/>
                <c:pt idx="0">
                  <c:v>-221369.88</c:v>
                </c:pt>
              </c:numCache>
            </c:numRef>
          </c:val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'6'!$X$12</c:f>
              <c:numCache>
                <c:formatCode>#,##0</c:formatCode>
                <c:ptCount val="1"/>
                <c:pt idx="0">
                  <c:v>40321.569999999992</c:v>
                </c:pt>
              </c:numCache>
            </c:numRef>
          </c:val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'6'!$X$13</c:f>
              <c:numCache>
                <c:formatCode>#,##0</c:formatCode>
                <c:ptCount val="1"/>
                <c:pt idx="0">
                  <c:v>62113.25</c:v>
                </c:pt>
              </c:numCache>
            </c:numRef>
          </c:val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'6'!$X$14</c:f>
              <c:numCache>
                <c:formatCode>#,##0</c:formatCode>
                <c:ptCount val="1"/>
                <c:pt idx="0">
                  <c:v>-45573.33</c:v>
                </c:pt>
              </c:numCache>
            </c:numRef>
          </c:val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'6'!$X$15</c:f>
              <c:numCache>
                <c:formatCode>#,##0</c:formatCode>
                <c:ptCount val="1"/>
                <c:pt idx="0">
                  <c:v>-14352.98</c:v>
                </c:pt>
              </c:numCache>
            </c:numRef>
          </c:val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val>
            <c:numRef>
              <c:f>'6'!$X$16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axId val="65345024"/>
        <c:axId val="65346560"/>
      </c:barChart>
      <c:catAx>
        <c:axId val="65345024"/>
        <c:scaling>
          <c:orientation val="minMax"/>
        </c:scaling>
        <c:delete val="1"/>
        <c:axPos val="b"/>
        <c:tickLblPos val="nextTo"/>
        <c:crossAx val="65346560"/>
        <c:crosses val="autoZero"/>
        <c:auto val="1"/>
        <c:lblAlgn val="ctr"/>
        <c:lblOffset val="100"/>
      </c:catAx>
      <c:valAx>
        <c:axId val="65346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345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6691663542065"/>
          <c:y val="0.81842105263157983"/>
          <c:w val="0.68452455943007151"/>
          <c:h val="0.147368421052631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5.3455019556714473E-2"/>
          <c:y val="0.11518339330338025"/>
          <c:w val="0.89048239895697456"/>
          <c:h val="0.65183329392140232"/>
        </c:manualLayout>
      </c:layout>
      <c:barChart>
        <c:barDir val="col"/>
        <c:grouping val="clustered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24605529263208E-3"/>
                  <c:y val="1.486049438647561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'3'!$W$8</c:f>
              <c:numCache>
                <c:formatCode>#,##0</c:formatCode>
                <c:ptCount val="1"/>
                <c:pt idx="0">
                  <c:v>-441</c:v>
                </c:pt>
              </c:numCache>
            </c:numRef>
          </c:val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7246866305988067E-3"/>
                  <c:y val="4.1971688597275385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'3'!$W$9</c:f>
              <c:numCache>
                <c:formatCode>#,##0</c:formatCode>
                <c:ptCount val="1"/>
                <c:pt idx="0">
                  <c:v>297</c:v>
                </c:pt>
              </c:numCache>
            </c:numRef>
          </c:val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'3'!$W$10</c:f>
              <c:numCache>
                <c:formatCode>#,##0</c:formatCode>
                <c:ptCount val="1"/>
                <c:pt idx="0">
                  <c:v>174</c:v>
                </c:pt>
              </c:numCache>
            </c:numRef>
          </c:val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'3'!$W$11</c:f>
              <c:numCache>
                <c:formatCode>#,##0</c:formatCode>
                <c:ptCount val="1"/>
                <c:pt idx="0">
                  <c:v>-70</c:v>
                </c:pt>
              </c:numCache>
            </c:numRef>
          </c:val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9687434768177266E-3"/>
                  <c:y val="1.5436457237066646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'3'!$W$12</c:f>
              <c:numCache>
                <c:formatCode>#,##0</c:formatCode>
                <c:ptCount val="1"/>
                <c:pt idx="0">
                  <c:v>-243</c:v>
                </c:pt>
              </c:numCache>
            </c:numRef>
          </c:val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'3'!$W$13</c:f>
              <c:numCache>
                <c:formatCode>#,##0</c:formatCode>
                <c:ptCount val="1"/>
                <c:pt idx="0">
                  <c:v>326</c:v>
                </c:pt>
              </c:numCache>
            </c:numRef>
          </c:val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'3'!$W$14</c:f>
              <c:numCache>
                <c:formatCode>#,##0</c:formatCode>
                <c:ptCount val="1"/>
                <c:pt idx="0">
                  <c:v>-45</c:v>
                </c:pt>
              </c:numCache>
            </c:numRef>
          </c:val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'3'!$W$16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axId val="65581440"/>
        <c:axId val="65582976"/>
      </c:barChart>
      <c:catAx>
        <c:axId val="65581440"/>
        <c:scaling>
          <c:orientation val="minMax"/>
        </c:scaling>
        <c:delete val="1"/>
        <c:axPos val="b"/>
        <c:tickLblPos val="nextTo"/>
        <c:crossAx val="65582976"/>
        <c:crosses val="autoZero"/>
        <c:auto val="1"/>
        <c:lblAlgn val="ctr"/>
        <c:lblOffset val="100"/>
      </c:catAx>
      <c:valAx>
        <c:axId val="65582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581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6818774445893089"/>
          <c:y val="0.81937282708771342"/>
          <c:w val="0.72359843546284253"/>
          <c:h val="0.167539541850462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4.8809580554292874E-2"/>
          <c:y val="0.12105263157894741"/>
          <c:w val="0.92500107538257503"/>
          <c:h val="0.65263157894736845"/>
        </c:manualLayout>
      </c:layout>
      <c:barChart>
        <c:barDir val="col"/>
        <c:grouping val="clustered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'3'!$X$8</c:f>
              <c:numCache>
                <c:formatCode>#,##0</c:formatCode>
                <c:ptCount val="1"/>
                <c:pt idx="0">
                  <c:v>-305791</c:v>
                </c:pt>
              </c:numCache>
            </c:numRef>
          </c:val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'3'!$X$9</c:f>
              <c:numCache>
                <c:formatCode>#,##0</c:formatCode>
                <c:ptCount val="1"/>
                <c:pt idx="0">
                  <c:v>279062</c:v>
                </c:pt>
              </c:numCache>
            </c:numRef>
          </c:val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'3'!$X$10</c:f>
              <c:numCache>
                <c:formatCode>#,##0</c:formatCode>
                <c:ptCount val="1"/>
                <c:pt idx="0">
                  <c:v>114655</c:v>
                </c:pt>
              </c:numCache>
            </c:numRef>
          </c:val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'3'!$X$11</c:f>
              <c:numCache>
                <c:formatCode>#,##0</c:formatCode>
                <c:ptCount val="1"/>
                <c:pt idx="0">
                  <c:v>-262854</c:v>
                </c:pt>
              </c:numCache>
            </c:numRef>
          </c:val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'3'!$X$12</c:f>
              <c:numCache>
                <c:formatCode>#,##0</c:formatCode>
                <c:ptCount val="1"/>
                <c:pt idx="0">
                  <c:v>50548</c:v>
                </c:pt>
              </c:numCache>
            </c:numRef>
          </c:val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'3'!$X$13</c:f>
              <c:numCache>
                <c:formatCode>#,##0</c:formatCode>
                <c:ptCount val="1"/>
                <c:pt idx="0">
                  <c:v>181092</c:v>
                </c:pt>
              </c:numCache>
            </c:numRef>
          </c:val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'3'!$X$14</c:f>
              <c:numCache>
                <c:formatCode>#,##0</c:formatCode>
                <c:ptCount val="1"/>
                <c:pt idx="0">
                  <c:v>-59605</c:v>
                </c:pt>
              </c:numCache>
            </c:numRef>
          </c:val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'3'!$X$15</c:f>
              <c:numCache>
                <c:formatCode>#,##0</c:formatCode>
                <c:ptCount val="1"/>
                <c:pt idx="0">
                  <c:v>2893</c:v>
                </c:pt>
              </c:numCache>
            </c:numRef>
          </c:val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val>
            <c:numRef>
              <c:f>'3'!$X$16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axId val="66730624"/>
        <c:axId val="66752896"/>
      </c:barChart>
      <c:catAx>
        <c:axId val="66730624"/>
        <c:scaling>
          <c:orientation val="minMax"/>
        </c:scaling>
        <c:delete val="1"/>
        <c:axPos val="b"/>
        <c:tickLblPos val="nextTo"/>
        <c:crossAx val="66752896"/>
        <c:crosses val="autoZero"/>
        <c:auto val="1"/>
        <c:lblAlgn val="ctr"/>
        <c:lblOffset val="100"/>
      </c:catAx>
      <c:valAx>
        <c:axId val="66752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67306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6691663542065"/>
          <c:y val="0.81842105263157983"/>
          <c:w val="0.68452455943007151"/>
          <c:h val="0.147368421052631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6.00522576010332E-2"/>
          <c:y val="0.11780119769663891"/>
          <c:w val="0.88381257382390088"/>
          <c:h val="0.64659768513488503"/>
        </c:manualLayout>
      </c:layout>
      <c:barChart>
        <c:barDir val="col"/>
        <c:grouping val="clustered"/>
        <c:ser>
          <c:idx val="0"/>
          <c:order val="0"/>
          <c:tx>
            <c:strRef>
              <c:f>'ДПФ - ІV-то тримесечие 2015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718167907356124E-3"/>
                  <c:y val="1.670415501767203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г.'!$W$7</c:f>
              <c:numCache>
                <c:formatCode>#,##0</c:formatCode>
                <c:ptCount val="1"/>
                <c:pt idx="0">
                  <c:v>4</c:v>
                </c:pt>
              </c:numCache>
            </c:numRef>
          </c:val>
        </c:ser>
        <c:ser>
          <c:idx val="1"/>
          <c:order val="1"/>
          <c:tx>
            <c:strRef>
              <c:f>'ДПФ - ІV-то тримесечие 2015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003433533072543E-4"/>
                  <c:y val="1.181649168853894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г.'!$W$8</c:f>
              <c:numCache>
                <c:formatCode>#,##0</c:formatCode>
                <c:ptCount val="1"/>
                <c:pt idx="0">
                  <c:v>-90</c:v>
                </c:pt>
              </c:numCache>
            </c:numRef>
          </c:val>
        </c:ser>
        <c:ser>
          <c:idx val="2"/>
          <c:order val="2"/>
          <c:tx>
            <c:strRef>
              <c:f>'ДПФ - ІV-то тримесечие 2015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г.'!$W$9</c:f>
              <c:numCache>
                <c:formatCode>#,##0</c:formatCode>
                <c:ptCount val="1"/>
                <c:pt idx="0">
                  <c:v>-18</c:v>
                </c:pt>
              </c:numCache>
            </c:numRef>
          </c:val>
        </c:ser>
        <c:ser>
          <c:idx val="3"/>
          <c:order val="3"/>
          <c:tx>
            <c:strRef>
              <c:f>'ДПФ - ІV-то тримесечие 2015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-3.3150323843134104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г.'!$W$10</c:f>
              <c:numCache>
                <c:formatCode>#,##0</c:formatCode>
                <c:ptCount val="1"/>
                <c:pt idx="0">
                  <c:v>138</c:v>
                </c:pt>
              </c:numCache>
            </c:numRef>
          </c:val>
        </c:ser>
        <c:ser>
          <c:idx val="4"/>
          <c:order val="4"/>
          <c:tx>
            <c:strRef>
              <c:f>'ДПФ - ІV-то тримесечие 2015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3.4573036860952283E-4"/>
                  <c:y val="1.553805774278216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г.'!$W$11</c:f>
              <c:numCache>
                <c:formatCode>#,##0</c:formatCode>
                <c:ptCount val="1"/>
                <c:pt idx="0">
                  <c:v>29</c:v>
                </c:pt>
              </c:numCache>
            </c:numRef>
          </c:val>
        </c:ser>
        <c:ser>
          <c:idx val="5"/>
          <c:order val="5"/>
          <c:tx>
            <c:strRef>
              <c:f>'ДПФ - ІV-то тримесечие 2015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г.'!$W$12</c:f>
              <c:numCache>
                <c:formatCode>#,##0</c:formatCode>
                <c:ptCount val="1"/>
                <c:pt idx="0">
                  <c:v>-19</c:v>
                </c:pt>
              </c:numCache>
            </c:numRef>
          </c:val>
        </c:ser>
        <c:ser>
          <c:idx val="7"/>
          <c:order val="6"/>
          <c:tx>
            <c:strRef>
              <c:f>'ДПФ - ІV-то тримесечие 2015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677132130635571E-3"/>
                  <c:y val="6.8101587108424727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г.'!$W$13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</c:ser>
        <c:ser>
          <c:idx val="8"/>
          <c:order val="7"/>
          <c:tx>
            <c:strRef>
              <c:f>'ДПФ - ІV-то тримесечие 2015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г.'!$W$14</c:f>
              <c:numCache>
                <c:formatCode>#,##0</c:formatCode>
                <c:ptCount val="1"/>
                <c:pt idx="0">
                  <c:v>-38</c:v>
                </c:pt>
              </c:numCache>
            </c:numRef>
          </c:val>
        </c:ser>
        <c:ser>
          <c:idx val="9"/>
          <c:order val="8"/>
          <c:tx>
            <c:strRef>
              <c:f>'ДПФ - ІV-то тримесечие 2015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6771488469601685E-3"/>
                  <c:y val="1.0416666666666666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г.'!$W$15</c:f>
              <c:numCache>
                <c:formatCode>#,##0</c:formatCode>
                <c:ptCount val="1"/>
                <c:pt idx="0">
                  <c:v>9</c:v>
                </c:pt>
              </c:numCache>
            </c:numRef>
          </c:val>
        </c:ser>
        <c:dLbls>
          <c:showVal val="1"/>
        </c:dLbls>
        <c:axId val="60065664"/>
        <c:axId val="60067200"/>
      </c:barChart>
      <c:catAx>
        <c:axId val="60065664"/>
        <c:scaling>
          <c:orientation val="minMax"/>
        </c:scaling>
        <c:delete val="1"/>
        <c:axPos val="b"/>
        <c:tickLblPos val="nextTo"/>
        <c:crossAx val="60067200"/>
        <c:crosses val="autoZero"/>
        <c:auto val="1"/>
        <c:lblAlgn val="ctr"/>
        <c:lblOffset val="100"/>
      </c:catAx>
      <c:valAx>
        <c:axId val="60067200"/>
        <c:scaling>
          <c:orientation val="minMax"/>
          <c:max val="2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0065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4415770538140527E-2"/>
          <c:y val="0.80104821975787088"/>
          <c:w val="0.8910339486252743"/>
          <c:h val="0.191099751274546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0.10083711127018213"/>
          <c:y val="0.13350812823789696"/>
          <c:w val="0.86375375546884803"/>
          <c:h val="0.6282730543820747"/>
        </c:manualLayout>
      </c:layout>
      <c:barChart>
        <c:barDir val="col"/>
        <c:grouping val="clustered"/>
        <c:ser>
          <c:idx val="0"/>
          <c:order val="0"/>
          <c:tx>
            <c:strRef>
              <c:f>'ДПФ - ІV-то тримесечие 2015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г.'!$X$7</c:f>
              <c:numCache>
                <c:formatCode>#,##0</c:formatCode>
                <c:ptCount val="1"/>
                <c:pt idx="0">
                  <c:v>-31109.150000000023</c:v>
                </c:pt>
              </c:numCache>
            </c:numRef>
          </c:val>
        </c:ser>
        <c:ser>
          <c:idx val="1"/>
          <c:order val="1"/>
          <c:tx>
            <c:strRef>
              <c:f>'ДПФ - ІV-то тримесечие 2015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6794960771203131E-3"/>
                  <c:y val="1.0418033683289588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г.'!$X$8</c:f>
              <c:numCache>
                <c:formatCode>#,##0</c:formatCode>
                <c:ptCount val="1"/>
                <c:pt idx="0">
                  <c:v>-250946.87000000008</c:v>
                </c:pt>
              </c:numCache>
            </c:numRef>
          </c:val>
        </c:ser>
        <c:ser>
          <c:idx val="2"/>
          <c:order val="2"/>
          <c:tx>
            <c:strRef>
              <c:f>'ДПФ - ІV-то тримесечие 2015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г.'!$X$9</c:f>
              <c:numCache>
                <c:formatCode>#,##0</c:formatCode>
                <c:ptCount val="1"/>
                <c:pt idx="0">
                  <c:v>-21423.45</c:v>
                </c:pt>
              </c:numCache>
            </c:numRef>
          </c:val>
        </c:ser>
        <c:ser>
          <c:idx val="3"/>
          <c:order val="3"/>
          <c:tx>
            <c:strRef>
              <c:f>'ДПФ - ІV-то тримесечие 2015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3888888888888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г.'!$X$10</c:f>
              <c:numCache>
                <c:formatCode>#,##0</c:formatCode>
                <c:ptCount val="1"/>
                <c:pt idx="0">
                  <c:v>341448.36</c:v>
                </c:pt>
              </c:numCache>
            </c:numRef>
          </c:val>
        </c:ser>
        <c:ser>
          <c:idx val="4"/>
          <c:order val="4"/>
          <c:tx>
            <c:strRef>
              <c:f>'ДПФ - ІV-то тримесечие 2015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г.'!$X$11</c:f>
              <c:numCache>
                <c:formatCode>#,##0</c:formatCode>
                <c:ptCount val="1"/>
                <c:pt idx="0">
                  <c:v>76126.699999999983</c:v>
                </c:pt>
              </c:numCache>
            </c:numRef>
          </c:val>
        </c:ser>
        <c:ser>
          <c:idx val="5"/>
          <c:order val="5"/>
          <c:tx>
            <c:strRef>
              <c:f>'ДПФ - ІV-то тримесечие 2015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г.'!$X$12</c:f>
              <c:numCache>
                <c:formatCode>#,##0</c:formatCode>
                <c:ptCount val="1"/>
                <c:pt idx="0">
                  <c:v>-36528.600000000006</c:v>
                </c:pt>
              </c:numCache>
            </c:numRef>
          </c:val>
        </c:ser>
        <c:ser>
          <c:idx val="7"/>
          <c:order val="6"/>
          <c:tx>
            <c:strRef>
              <c:f>'ДПФ - ІV-то тримесечие 2015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-6.944171041119864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г.'!$X$13</c:f>
              <c:numCache>
                <c:formatCode>#,##0</c:formatCode>
                <c:ptCount val="1"/>
                <c:pt idx="0">
                  <c:v>-37120.67</c:v>
                </c:pt>
              </c:numCache>
            </c:numRef>
          </c:val>
        </c:ser>
        <c:ser>
          <c:idx val="8"/>
          <c:order val="7"/>
          <c:tx>
            <c:strRef>
              <c:f>'ДПФ - ІV-то тримесечие 2015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-6.8995265946870431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г.'!$X$14</c:f>
              <c:numCache>
                <c:formatCode>#,##0</c:formatCode>
                <c:ptCount val="1"/>
                <c:pt idx="0">
                  <c:v>-37079.210000000006</c:v>
                </c:pt>
              </c:numCache>
            </c:numRef>
          </c:val>
        </c:ser>
        <c:ser>
          <c:idx val="9"/>
          <c:order val="8"/>
          <c:tx>
            <c:strRef>
              <c:f>'ДПФ - ІV-то тримесечие 2015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2015 г.'!$X$15</c:f>
              <c:numCache>
                <c:formatCode>#,##0</c:formatCode>
                <c:ptCount val="1"/>
                <c:pt idx="0">
                  <c:v>-3367.1099999999969</c:v>
                </c:pt>
              </c:numCache>
            </c:numRef>
          </c:val>
        </c:ser>
        <c:dLbls>
          <c:showVal val="1"/>
        </c:dLbls>
        <c:axId val="60450304"/>
        <c:axId val="60451840"/>
      </c:barChart>
      <c:catAx>
        <c:axId val="60450304"/>
        <c:scaling>
          <c:orientation val="minMax"/>
        </c:scaling>
        <c:delete val="1"/>
        <c:axPos val="b"/>
        <c:tickLblPos val="nextTo"/>
        <c:crossAx val="60451840"/>
        <c:crosses val="autoZero"/>
        <c:auto val="1"/>
        <c:lblAlgn val="ctr"/>
        <c:lblOffset val="100"/>
      </c:catAx>
      <c:valAx>
        <c:axId val="60451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0450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9664492695988857E-2"/>
          <c:y val="0.79581261766362965"/>
          <c:w val="0.86840266178848868"/>
          <c:h val="0.191099751274546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7.3077014569579546E-2"/>
          <c:y val="0.11780119769663891"/>
          <c:w val="0.87179596328621234"/>
          <c:h val="0.64659768513488503"/>
        </c:manualLayout>
      </c:layout>
      <c:barChart>
        <c:barDir val="col"/>
        <c:grouping val="clustered"/>
        <c:ser>
          <c:idx val="0"/>
          <c:order val="0"/>
          <c:tx>
            <c:strRef>
              <c:f>'ДПФ - 2015'!$B$7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4072315020147875E-3"/>
                  <c:y val="1.5565518698217444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- 2015'!$W$7</c:f>
              <c:numCache>
                <c:formatCode>#,##0</c:formatCode>
                <c:ptCount val="1"/>
                <c:pt idx="0">
                  <c:v>-133</c:v>
                </c:pt>
              </c:numCache>
            </c:numRef>
          </c:val>
        </c:ser>
        <c:ser>
          <c:idx val="1"/>
          <c:order val="1"/>
          <c:tx>
            <c:strRef>
              <c:f>'ДПФ - 2015'!$B$8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158350485878688E-4"/>
                  <c:y val="7.822342519685039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- 2015'!$W$8</c:f>
              <c:numCache>
                <c:formatCode>#,##0</c:formatCode>
                <c:ptCount val="1"/>
                <c:pt idx="0">
                  <c:v>-369</c:v>
                </c:pt>
              </c:numCache>
            </c:numRef>
          </c:val>
        </c:ser>
        <c:ser>
          <c:idx val="2"/>
          <c:order val="2"/>
          <c:tx>
            <c:strRef>
              <c:f>'ДПФ - 2015'!$B$9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- 2015'!$W$9</c:f>
              <c:numCache>
                <c:formatCode>#,##0</c:formatCode>
                <c:ptCount val="1"/>
                <c:pt idx="0">
                  <c:v>-31</c:v>
                </c:pt>
              </c:numCache>
            </c:numRef>
          </c:val>
        </c:ser>
        <c:ser>
          <c:idx val="3"/>
          <c:order val="3"/>
          <c:tx>
            <c:strRef>
              <c:f>'ДПФ - 2015'!$B$10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- 2015'!$W$10</c:f>
              <c:numCache>
                <c:formatCode>#,##0</c:formatCode>
                <c:ptCount val="1"/>
                <c:pt idx="0">
                  <c:v>604</c:v>
                </c:pt>
              </c:numCache>
            </c:numRef>
          </c:val>
        </c:ser>
        <c:ser>
          <c:idx val="4"/>
          <c:order val="4"/>
          <c:tx>
            <c:strRef>
              <c:f>'ДПФ - 2015'!$B$11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3589177377556876E-3"/>
                  <c:y val="8.7896203669152028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- 2015'!$W$11</c:f>
              <c:numCache>
                <c:formatCode>#,##0</c:formatCode>
                <c:ptCount val="1"/>
                <c:pt idx="0">
                  <c:v>129</c:v>
                </c:pt>
              </c:numCache>
            </c:numRef>
          </c:val>
        </c:ser>
        <c:ser>
          <c:idx val="5"/>
          <c:order val="5"/>
          <c:tx>
            <c:strRef>
              <c:f>'ДПФ - 2015'!$B$12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3799053189374079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- 2015'!$W$12</c:f>
              <c:numCache>
                <c:formatCode>#,##0</c:formatCode>
                <c:ptCount val="1"/>
                <c:pt idx="0">
                  <c:v>-75</c:v>
                </c:pt>
              </c:numCache>
            </c:numRef>
          </c:val>
        </c:ser>
        <c:ser>
          <c:idx val="7"/>
          <c:order val="6"/>
          <c:tx>
            <c:strRef>
              <c:f>'ДПФ - 2015'!$B$13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3799053189374079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- 2015'!$W$13</c:f>
              <c:numCache>
                <c:formatCode>#,##0</c:formatCode>
                <c:ptCount val="1"/>
                <c:pt idx="0">
                  <c:v>-47</c:v>
                </c:pt>
              </c:numCache>
            </c:numRef>
          </c:val>
        </c:ser>
        <c:ser>
          <c:idx val="8"/>
          <c:order val="7"/>
          <c:tx>
            <c:strRef>
              <c:f>'ДПФ - 2015'!$B$14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5.432698106052796E-7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- 2015'!$W$14</c:f>
              <c:numCache>
                <c:formatCode>#,##0</c:formatCode>
                <c:ptCount val="1"/>
                <c:pt idx="0">
                  <c:v>-77</c:v>
                </c:pt>
              </c:numCache>
            </c:numRef>
          </c:val>
        </c:ser>
        <c:ser>
          <c:idx val="9"/>
          <c:order val="8"/>
          <c:tx>
            <c:strRef>
              <c:f>'ДПФ - 2015'!$B$15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- 2015'!$W$15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</c:ser>
        <c:dLbls>
          <c:showVal val="1"/>
        </c:dLbls>
        <c:axId val="84430848"/>
        <c:axId val="84432384"/>
      </c:barChart>
      <c:catAx>
        <c:axId val="84430848"/>
        <c:scaling>
          <c:orientation val="minMax"/>
        </c:scaling>
        <c:delete val="1"/>
        <c:axPos val="b"/>
        <c:tickLblPos val="nextTo"/>
        <c:crossAx val="84432384"/>
        <c:crosses val="autoZero"/>
        <c:auto val="1"/>
        <c:lblAlgn val="ctr"/>
        <c:lblOffset val="100"/>
      </c:catAx>
      <c:valAx>
        <c:axId val="84432384"/>
        <c:scaling>
          <c:orientation val="minMax"/>
          <c:max val="750"/>
          <c:min val="-75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430848"/>
        <c:crosses val="autoZero"/>
        <c:crossBetween val="between"/>
        <c:majorUnit val="25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246482347601336E-2"/>
          <c:y val="0.80104821975787088"/>
          <c:w val="0.87322466270663535"/>
          <c:h val="0.191099751274546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0.1106871604235752"/>
          <c:y val="0.13350802405619083"/>
          <c:w val="0.86132422536506215"/>
          <c:h val="0.6282730543820747"/>
        </c:manualLayout>
      </c:layout>
      <c:barChart>
        <c:barDir val="col"/>
        <c:grouping val="clustered"/>
        <c:ser>
          <c:idx val="0"/>
          <c:order val="0"/>
          <c:tx>
            <c:strRef>
              <c:f>'ДПФ - 2015'!$B$7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- 2015'!$X$7</c:f>
              <c:numCache>
                <c:formatCode>#,##0</c:formatCode>
                <c:ptCount val="1"/>
                <c:pt idx="0">
                  <c:v>-488371.59999999986</c:v>
                </c:pt>
              </c:numCache>
            </c:numRef>
          </c:val>
        </c:ser>
        <c:ser>
          <c:idx val="1"/>
          <c:order val="1"/>
          <c:tx>
            <c:strRef>
              <c:f>'ДПФ - 2015'!$B$8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3888888888888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- 2015'!$X$8</c:f>
              <c:numCache>
                <c:formatCode>#,##0</c:formatCode>
                <c:ptCount val="1"/>
                <c:pt idx="0">
                  <c:v>-849051.29000000027</c:v>
                </c:pt>
              </c:numCache>
            </c:numRef>
          </c:val>
        </c:ser>
        <c:ser>
          <c:idx val="2"/>
          <c:order val="2"/>
          <c:tx>
            <c:strRef>
              <c:f>'ДПФ - 2015'!$B$9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7361111111111181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- 2015'!$X$9</c:f>
              <c:numCache>
                <c:formatCode>#,##0</c:formatCode>
                <c:ptCount val="1"/>
                <c:pt idx="0">
                  <c:v>85462.400000000009</c:v>
                </c:pt>
              </c:numCache>
            </c:numRef>
          </c:val>
        </c:ser>
        <c:ser>
          <c:idx val="3"/>
          <c:order val="3"/>
          <c:tx>
            <c:strRef>
              <c:f>'ДПФ - 2015'!$B$10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6528925619834728E-3"/>
                  <c:y val="2.0833333333333367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- 2015'!$X$10</c:f>
              <c:numCache>
                <c:formatCode>#,##0</c:formatCode>
                <c:ptCount val="1"/>
                <c:pt idx="0">
                  <c:v>1134689.1400000006</c:v>
                </c:pt>
              </c:numCache>
            </c:numRef>
          </c:val>
        </c:ser>
        <c:ser>
          <c:idx val="4"/>
          <c:order val="4"/>
          <c:tx>
            <c:strRef>
              <c:f>'ДПФ - 2015'!$B$11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7361111111111122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- 2015'!$X$11</c:f>
              <c:numCache>
                <c:formatCode>#,##0</c:formatCode>
                <c:ptCount val="1"/>
                <c:pt idx="0">
                  <c:v>364153.15</c:v>
                </c:pt>
              </c:numCache>
            </c:numRef>
          </c:val>
        </c:ser>
        <c:ser>
          <c:idx val="5"/>
          <c:order val="5"/>
          <c:tx>
            <c:strRef>
              <c:f>'ДПФ - 2015'!$B$12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6640666171726958E-3"/>
                  <c:y val="1.7294451150808441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- 2015'!$X$12</c:f>
              <c:numCache>
                <c:formatCode>#,##0</c:formatCode>
                <c:ptCount val="1"/>
                <c:pt idx="0">
                  <c:v>-69643.229999999981</c:v>
                </c:pt>
              </c:numCache>
            </c:numRef>
          </c:val>
        </c:ser>
        <c:ser>
          <c:idx val="7"/>
          <c:order val="6"/>
          <c:tx>
            <c:strRef>
              <c:f>'ДПФ - 2015'!$B$13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0349289892030563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- 2015'!$X$13</c:f>
              <c:numCache>
                <c:formatCode>#,##0</c:formatCode>
                <c:ptCount val="1"/>
                <c:pt idx="0">
                  <c:v>-75582.670000000013</c:v>
                </c:pt>
              </c:numCache>
            </c:numRef>
          </c:val>
        </c:ser>
        <c:ser>
          <c:idx val="8"/>
          <c:order val="7"/>
          <c:tx>
            <c:strRef>
              <c:f>'ДПФ - 2015'!$B$14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3.3281332343453956E-3"/>
                  <c:y val="1.382214215632479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- 2015'!$X$14</c:f>
              <c:numCache>
                <c:formatCode>#,##0</c:formatCode>
                <c:ptCount val="1"/>
                <c:pt idx="0">
                  <c:v>-95269.85</c:v>
                </c:pt>
              </c:numCache>
            </c:numRef>
          </c:val>
        </c:ser>
        <c:ser>
          <c:idx val="9"/>
          <c:order val="8"/>
          <c:tx>
            <c:strRef>
              <c:f>'ДПФ - 2015'!$B$15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3.4727690288713924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- 2015'!$X$15</c:f>
              <c:numCache>
                <c:formatCode>#,##0</c:formatCode>
                <c:ptCount val="1"/>
                <c:pt idx="0">
                  <c:v>-6386.0500000000029</c:v>
                </c:pt>
              </c:numCache>
            </c:numRef>
          </c:val>
        </c:ser>
        <c:dLbls>
          <c:showVal val="1"/>
        </c:dLbls>
        <c:axId val="84519552"/>
        <c:axId val="85066112"/>
      </c:barChart>
      <c:catAx>
        <c:axId val="84519552"/>
        <c:scaling>
          <c:orientation val="minMax"/>
        </c:scaling>
        <c:delete val="1"/>
        <c:axPos val="b"/>
        <c:tickLblPos val="nextTo"/>
        <c:crossAx val="85066112"/>
        <c:crosses val="autoZero"/>
        <c:auto val="1"/>
        <c:lblAlgn val="ctr"/>
        <c:lblOffset val="100"/>
      </c:catAx>
      <c:valAx>
        <c:axId val="85066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519552"/>
        <c:crosses val="autoZero"/>
        <c:crossBetween val="between"/>
        <c:majorUnit val="25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239282046265964"/>
          <c:y val="0.79581261766362965"/>
          <c:w val="0.85844521608712032"/>
          <c:h val="0.191099751274546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70697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70698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247650</xdr:colOff>
      <xdr:row>36</xdr:row>
      <xdr:rowOff>161925</xdr:rowOff>
    </xdr:to>
    <xdr:graphicFrame macro="">
      <xdr:nvGraphicFramePr>
        <xdr:cNvPr id="10756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18</xdr:row>
      <xdr:rowOff>104775</xdr:rowOff>
    </xdr:from>
    <xdr:to>
      <xdr:col>23</xdr:col>
      <xdr:colOff>702469</xdr:colOff>
      <xdr:row>36</xdr:row>
      <xdr:rowOff>142875</xdr:rowOff>
    </xdr:to>
    <xdr:graphicFrame macro="">
      <xdr:nvGraphicFramePr>
        <xdr:cNvPr id="10756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0.00739</cdr:x>
      <cdr:y>0.01744</cdr:y>
    </cdr:from>
    <cdr:to>
      <cdr:x>0.97608</cdr:x>
      <cdr:y>0.07246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144" y="66788"/>
          <a:ext cx="7206079" cy="200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0.14926</cdr:x>
      <cdr:y>0.01305</cdr:y>
    </cdr:from>
    <cdr:to>
      <cdr:x>0.8959</cdr:x>
      <cdr:y>0.10898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2084" y="50800"/>
          <a:ext cx="5596949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71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727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676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676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686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696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333375</xdr:colOff>
      <xdr:row>36</xdr:row>
      <xdr:rowOff>161925</xdr:rowOff>
    </xdr:to>
    <xdr:graphicFrame macro="">
      <xdr:nvGraphicFramePr>
        <xdr:cNvPr id="246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369094</xdr:colOff>
      <xdr:row>18</xdr:row>
      <xdr:rowOff>128588</xdr:rowOff>
    </xdr:from>
    <xdr:to>
      <xdr:col>23</xdr:col>
      <xdr:colOff>709612</xdr:colOff>
      <xdr:row>36</xdr:row>
      <xdr:rowOff>166688</xdr:rowOff>
    </xdr:to>
    <xdr:graphicFrame macro="">
      <xdr:nvGraphicFramePr>
        <xdr:cNvPr id="246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0.00726</cdr:x>
      <cdr:y>0.01744</cdr:y>
    </cdr:from>
    <cdr:to>
      <cdr:x>0.97572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8" y="66788"/>
          <a:ext cx="7075229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0.10898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CJ19"/>
  <sheetViews>
    <sheetView zoomScaleSheetLayoutView="75" workbookViewId="0">
      <selection activeCell="A3" sqref="A3:X3"/>
    </sheetView>
  </sheetViews>
  <sheetFormatPr defaultRowHeight="15.7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>
      <c r="A1" s="83" t="s">
        <v>20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88" ht="18.75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88" s="24" customFormat="1" ht="14.25" customHeight="1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5" spans="1:88">
      <c r="A5" s="79" t="s">
        <v>14</v>
      </c>
      <c r="B5" s="79"/>
      <c r="C5" s="86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>
      <c r="A6" s="79"/>
      <c r="B6" s="79"/>
      <c r="C6" s="79" t="s">
        <v>3</v>
      </c>
      <c r="D6" s="79"/>
      <c r="E6" s="79" t="s">
        <v>4</v>
      </c>
      <c r="F6" s="79"/>
      <c r="G6" s="79" t="s">
        <v>5</v>
      </c>
      <c r="H6" s="79"/>
      <c r="I6" s="79" t="s">
        <v>6</v>
      </c>
      <c r="J6" s="79"/>
      <c r="K6" s="88" t="s">
        <v>7</v>
      </c>
      <c r="L6" s="88"/>
      <c r="M6" s="79" t="s">
        <v>8</v>
      </c>
      <c r="N6" s="79"/>
      <c r="O6" s="79" t="s">
        <v>11</v>
      </c>
      <c r="P6" s="79"/>
      <c r="Q6" s="79" t="s">
        <v>10</v>
      </c>
      <c r="R6" s="79"/>
      <c r="S6" s="89" t="s">
        <v>19</v>
      </c>
      <c r="T6" s="90"/>
      <c r="U6" s="87" t="s">
        <v>0</v>
      </c>
      <c r="V6" s="87"/>
      <c r="W6" s="85" t="s">
        <v>2</v>
      </c>
      <c r="X6" s="85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>
      <c r="A7" s="80"/>
      <c r="B7" s="79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>
      <c r="A8" s="76" t="s">
        <v>12</v>
      </c>
      <c r="B8" s="32" t="s">
        <v>3</v>
      </c>
      <c r="C8" s="9">
        <v>0</v>
      </c>
      <c r="D8" s="9">
        <v>0</v>
      </c>
      <c r="E8" s="10">
        <v>205</v>
      </c>
      <c r="F8" s="10">
        <v>198082.08</v>
      </c>
      <c r="G8" s="10">
        <v>22</v>
      </c>
      <c r="H8" s="10">
        <v>16296.44</v>
      </c>
      <c r="I8" s="10">
        <v>39</v>
      </c>
      <c r="J8" s="10">
        <v>106934.36</v>
      </c>
      <c r="K8" s="10">
        <v>12</v>
      </c>
      <c r="L8" s="10">
        <v>21652.05</v>
      </c>
      <c r="M8" s="10">
        <v>58</v>
      </c>
      <c r="N8" s="10">
        <v>31214</v>
      </c>
      <c r="O8" s="10">
        <v>4</v>
      </c>
      <c r="P8" s="10">
        <v>3003.6</v>
      </c>
      <c r="Q8" s="10">
        <v>0</v>
      </c>
      <c r="R8" s="10">
        <v>0</v>
      </c>
      <c r="S8" s="10">
        <v>0</v>
      </c>
      <c r="T8" s="10">
        <v>0</v>
      </c>
      <c r="U8" s="20">
        <f t="shared" ref="U8:U17" si="0">SUM(C8,E8,G8,I8,K8,M8,O8,Q8)</f>
        <v>340</v>
      </c>
      <c r="V8" s="20">
        <f t="shared" ref="V8:V17" si="1">SUM(D8,F8,H8,J8,L8,N8,P8,R8)</f>
        <v>377182.52999999997</v>
      </c>
      <c r="W8" s="22">
        <f>C17-U8</f>
        <v>-274</v>
      </c>
      <c r="X8" s="22">
        <f>D17-V8</f>
        <v>-96724.369999999937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>
      <c r="A9" s="77"/>
      <c r="B9" s="32" t="s">
        <v>4</v>
      </c>
      <c r="C9" s="10">
        <v>3</v>
      </c>
      <c r="D9" s="10">
        <v>3985.74</v>
      </c>
      <c r="E9" s="9">
        <v>0</v>
      </c>
      <c r="F9" s="9">
        <v>0</v>
      </c>
      <c r="G9" s="10">
        <v>0</v>
      </c>
      <c r="H9" s="10">
        <v>0</v>
      </c>
      <c r="I9" s="10">
        <v>0</v>
      </c>
      <c r="J9" s="10">
        <v>0</v>
      </c>
      <c r="K9" s="10">
        <v>1</v>
      </c>
      <c r="L9" s="10">
        <v>948.73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4</v>
      </c>
      <c r="V9" s="20">
        <f t="shared" si="1"/>
        <v>4934.4699999999993</v>
      </c>
      <c r="W9" s="22">
        <f>E17-U9</f>
        <v>218</v>
      </c>
      <c r="X9" s="22">
        <f>F17-V9</f>
        <v>244715.01999999996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>
      <c r="A10" s="77"/>
      <c r="B10" s="32" t="s">
        <v>5</v>
      </c>
      <c r="C10" s="10">
        <v>4</v>
      </c>
      <c r="D10" s="10">
        <v>7909.05</v>
      </c>
      <c r="E10" s="10">
        <v>1</v>
      </c>
      <c r="F10" s="10">
        <v>6794.11</v>
      </c>
      <c r="G10" s="9">
        <v>0</v>
      </c>
      <c r="H10" s="9">
        <v>0</v>
      </c>
      <c r="I10" s="10">
        <v>22</v>
      </c>
      <c r="J10" s="10">
        <v>10699.73</v>
      </c>
      <c r="K10" s="10">
        <v>0</v>
      </c>
      <c r="L10" s="10">
        <v>0</v>
      </c>
      <c r="M10" s="10">
        <v>14</v>
      </c>
      <c r="N10" s="10">
        <v>8926.44</v>
      </c>
      <c r="O10" s="10">
        <v>2</v>
      </c>
      <c r="P10" s="10">
        <v>1107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43</v>
      </c>
      <c r="V10" s="20">
        <f t="shared" si="1"/>
        <v>35436.33</v>
      </c>
      <c r="W10" s="22">
        <f>G17-U10</f>
        <v>26</v>
      </c>
      <c r="X10" s="22">
        <f>H17-V10</f>
        <v>30870.720000000001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>
      <c r="A11" s="77"/>
      <c r="B11" s="33" t="s">
        <v>6</v>
      </c>
      <c r="C11" s="10">
        <v>23</v>
      </c>
      <c r="D11" s="10">
        <v>205170.78</v>
      </c>
      <c r="E11" s="10">
        <v>12</v>
      </c>
      <c r="F11" s="10">
        <v>27506.27</v>
      </c>
      <c r="G11" s="10">
        <v>33</v>
      </c>
      <c r="H11" s="10">
        <v>33384.19</v>
      </c>
      <c r="I11" s="9">
        <v>0</v>
      </c>
      <c r="J11" s="9">
        <v>0</v>
      </c>
      <c r="K11" s="10">
        <v>6</v>
      </c>
      <c r="L11" s="10">
        <v>66799.17</v>
      </c>
      <c r="M11" s="10">
        <v>2</v>
      </c>
      <c r="N11" s="10">
        <v>22440.84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76</v>
      </c>
      <c r="V11" s="20">
        <f t="shared" si="1"/>
        <v>355301.25</v>
      </c>
      <c r="W11" s="22">
        <f>I17-U11</f>
        <v>-5</v>
      </c>
      <c r="X11" s="22">
        <f>J17-V11</f>
        <v>-221369.88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>
      <c r="A12" s="77"/>
      <c r="B12" s="34" t="s">
        <v>7</v>
      </c>
      <c r="C12" s="10">
        <v>9</v>
      </c>
      <c r="D12" s="10">
        <v>15876.3</v>
      </c>
      <c r="E12" s="10">
        <v>4</v>
      </c>
      <c r="F12" s="10">
        <v>17267.03</v>
      </c>
      <c r="G12" s="10">
        <v>4</v>
      </c>
      <c r="H12" s="26">
        <v>905.76</v>
      </c>
      <c r="I12" s="10">
        <v>1</v>
      </c>
      <c r="J12" s="10">
        <v>894.15</v>
      </c>
      <c r="K12" s="9">
        <v>0</v>
      </c>
      <c r="L12" s="9">
        <v>0</v>
      </c>
      <c r="M12" s="10">
        <v>24</v>
      </c>
      <c r="N12" s="10">
        <v>19329.64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42</v>
      </c>
      <c r="V12" s="20">
        <f t="shared" si="1"/>
        <v>54272.880000000005</v>
      </c>
      <c r="W12" s="22">
        <f>K17-U12</f>
        <v>-15</v>
      </c>
      <c r="X12" s="22">
        <f>L17-V12</f>
        <v>40321.569999999992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>
      <c r="A13" s="77"/>
      <c r="B13" s="32" t="s">
        <v>8</v>
      </c>
      <c r="C13" s="10">
        <v>5</v>
      </c>
      <c r="D13" s="10">
        <v>15397.02</v>
      </c>
      <c r="E13" s="10">
        <v>0</v>
      </c>
      <c r="F13" s="10">
        <v>0</v>
      </c>
      <c r="G13" s="10">
        <v>1</v>
      </c>
      <c r="H13" s="10">
        <v>1256.6500000000001</v>
      </c>
      <c r="I13" s="10">
        <v>2</v>
      </c>
      <c r="J13" s="10">
        <v>2233.83</v>
      </c>
      <c r="K13" s="10">
        <v>6</v>
      </c>
      <c r="L13" s="10">
        <v>910.17</v>
      </c>
      <c r="M13" s="9">
        <v>0</v>
      </c>
      <c r="N13" s="9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14</v>
      </c>
      <c r="V13" s="20">
        <f t="shared" si="1"/>
        <v>19797.669999999998</v>
      </c>
      <c r="W13" s="22">
        <f>M17-U13</f>
        <v>84</v>
      </c>
      <c r="X13" s="22">
        <f>N17-V13</f>
        <v>62113.25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>
      <c r="A14" s="77"/>
      <c r="B14" s="35" t="s">
        <v>9</v>
      </c>
      <c r="C14" s="28">
        <v>19</v>
      </c>
      <c r="D14" s="28">
        <v>26760.43</v>
      </c>
      <c r="E14" s="28">
        <v>0</v>
      </c>
      <c r="F14" s="28">
        <v>0</v>
      </c>
      <c r="G14" s="28">
        <v>4</v>
      </c>
      <c r="H14" s="28">
        <v>6255.39</v>
      </c>
      <c r="I14" s="28">
        <v>6</v>
      </c>
      <c r="J14" s="28">
        <v>12824.24</v>
      </c>
      <c r="K14" s="28">
        <v>2</v>
      </c>
      <c r="L14" s="28">
        <v>4284.33</v>
      </c>
      <c r="M14" s="28">
        <v>0</v>
      </c>
      <c r="N14" s="28">
        <v>0</v>
      </c>
      <c r="O14" s="29">
        <v>0</v>
      </c>
      <c r="P14" s="29">
        <v>0</v>
      </c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31</v>
      </c>
      <c r="V14" s="30">
        <f t="shared" si="1"/>
        <v>50124.39</v>
      </c>
      <c r="W14" s="31">
        <f>O17-U14</f>
        <v>-24</v>
      </c>
      <c r="X14" s="31">
        <f>P17-V14</f>
        <v>-45573.33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>
      <c r="A15" s="77"/>
      <c r="B15" s="17" t="s">
        <v>10</v>
      </c>
      <c r="C15" s="10">
        <v>3</v>
      </c>
      <c r="D15" s="10">
        <v>5358.84</v>
      </c>
      <c r="E15" s="10">
        <v>0</v>
      </c>
      <c r="F15" s="10">
        <v>0</v>
      </c>
      <c r="G15" s="10">
        <v>5</v>
      </c>
      <c r="H15" s="10">
        <v>8208.6200000000008</v>
      </c>
      <c r="I15" s="10">
        <v>1</v>
      </c>
      <c r="J15" s="10">
        <v>345.06</v>
      </c>
      <c r="K15" s="10">
        <v>0</v>
      </c>
      <c r="L15" s="10">
        <v>0</v>
      </c>
      <c r="M15" s="10">
        <v>0</v>
      </c>
      <c r="N15" s="10">
        <v>0</v>
      </c>
      <c r="O15" s="10">
        <v>1</v>
      </c>
      <c r="P15" s="10">
        <v>440.46</v>
      </c>
      <c r="Q15" s="9">
        <v>0</v>
      </c>
      <c r="R15" s="9">
        <v>0</v>
      </c>
      <c r="S15" s="26">
        <v>0</v>
      </c>
      <c r="T15" s="26">
        <v>0</v>
      </c>
      <c r="U15" s="20">
        <f t="shared" si="0"/>
        <v>10</v>
      </c>
      <c r="V15" s="20">
        <f t="shared" si="1"/>
        <v>14352.98</v>
      </c>
      <c r="W15" s="22">
        <f>Q17-U15</f>
        <v>-10</v>
      </c>
      <c r="X15" s="22">
        <f>R17-V15</f>
        <v>-14352.98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>
      <c r="A16" s="78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>
        <v>0</v>
      </c>
      <c r="T16" s="13">
        <v>0</v>
      </c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>
      <c r="A17" s="14" t="s">
        <v>0</v>
      </c>
      <c r="C17" s="14">
        <f t="shared" ref="C17:T17" si="2">SUM(C8:C16)</f>
        <v>66</v>
      </c>
      <c r="D17" s="14">
        <f t="shared" si="2"/>
        <v>280458.16000000003</v>
      </c>
      <c r="E17" s="14">
        <f t="shared" si="2"/>
        <v>222</v>
      </c>
      <c r="F17" s="14">
        <f t="shared" si="2"/>
        <v>249649.48999999996</v>
      </c>
      <c r="G17" s="14">
        <f t="shared" si="2"/>
        <v>69</v>
      </c>
      <c r="H17" s="14">
        <f t="shared" si="2"/>
        <v>66307.05</v>
      </c>
      <c r="I17" s="14">
        <f t="shared" si="2"/>
        <v>71</v>
      </c>
      <c r="J17" s="14">
        <f t="shared" si="2"/>
        <v>133931.37</v>
      </c>
      <c r="K17" s="14">
        <f t="shared" si="2"/>
        <v>27</v>
      </c>
      <c r="L17" s="14">
        <f t="shared" si="2"/>
        <v>94594.45</v>
      </c>
      <c r="M17" s="14">
        <f t="shared" si="2"/>
        <v>98</v>
      </c>
      <c r="N17" s="14">
        <f t="shared" si="2"/>
        <v>81910.92</v>
      </c>
      <c r="O17" s="14">
        <f t="shared" si="2"/>
        <v>7</v>
      </c>
      <c r="P17" s="14">
        <f t="shared" si="2"/>
        <v>4551.0600000000004</v>
      </c>
      <c r="Q17" s="14">
        <f t="shared" si="2"/>
        <v>0</v>
      </c>
      <c r="R17" s="14">
        <f t="shared" si="2"/>
        <v>0</v>
      </c>
      <c r="S17" s="14">
        <f t="shared" si="2"/>
        <v>0</v>
      </c>
      <c r="T17" s="14">
        <f t="shared" si="2"/>
        <v>0</v>
      </c>
      <c r="U17" s="14">
        <f t="shared" si="0"/>
        <v>560</v>
      </c>
      <c r="V17" s="14">
        <f t="shared" si="1"/>
        <v>911402.50000000012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  <mergeCell ref="A8:A16"/>
    <mergeCell ref="A5:B7"/>
    <mergeCell ref="A3:X3"/>
    <mergeCell ref="C6:D6"/>
    <mergeCell ref="E6:F6"/>
    <mergeCell ref="I6:J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CJ19"/>
  <sheetViews>
    <sheetView topLeftCell="B3" zoomScaleSheetLayoutView="75" workbookViewId="0">
      <selection activeCell="C8" sqref="C8"/>
    </sheetView>
  </sheetViews>
  <sheetFormatPr defaultRowHeight="15.7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>
      <c r="A1" s="83" t="s">
        <v>17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88" ht="18.75">
      <c r="A2" s="84" t="s">
        <v>18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88" s="24" customFormat="1" ht="14.25" customHeight="1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5" spans="1:88">
      <c r="A5" s="79" t="s">
        <v>14</v>
      </c>
      <c r="B5" s="79"/>
      <c r="C5" s="86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>
      <c r="A6" s="79"/>
      <c r="B6" s="79"/>
      <c r="C6" s="79" t="s">
        <v>3</v>
      </c>
      <c r="D6" s="79"/>
      <c r="E6" s="79" t="s">
        <v>4</v>
      </c>
      <c r="F6" s="79"/>
      <c r="G6" s="79" t="s">
        <v>5</v>
      </c>
      <c r="H6" s="79"/>
      <c r="I6" s="79" t="s">
        <v>6</v>
      </c>
      <c r="J6" s="79"/>
      <c r="K6" s="88" t="s">
        <v>7</v>
      </c>
      <c r="L6" s="88"/>
      <c r="M6" s="79" t="s">
        <v>8</v>
      </c>
      <c r="N6" s="79"/>
      <c r="O6" s="79" t="s">
        <v>11</v>
      </c>
      <c r="P6" s="79"/>
      <c r="Q6" s="79" t="s">
        <v>10</v>
      </c>
      <c r="R6" s="79"/>
      <c r="S6" s="89" t="s">
        <v>19</v>
      </c>
      <c r="T6" s="90"/>
      <c r="U6" s="87" t="s">
        <v>0</v>
      </c>
      <c r="V6" s="87"/>
      <c r="W6" s="85" t="s">
        <v>2</v>
      </c>
      <c r="X6" s="85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>
      <c r="A7" s="80"/>
      <c r="B7" s="79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>
      <c r="A8" s="76" t="s">
        <v>12</v>
      </c>
      <c r="B8" s="32" t="s">
        <v>3</v>
      </c>
      <c r="C8" s="9"/>
      <c r="D8" s="9"/>
      <c r="E8" s="10">
        <v>129</v>
      </c>
      <c r="F8" s="10">
        <v>149938</v>
      </c>
      <c r="G8" s="10">
        <v>116</v>
      </c>
      <c r="H8" s="10">
        <v>75781</v>
      </c>
      <c r="I8" s="10">
        <v>14</v>
      </c>
      <c r="J8" s="10">
        <v>12820</v>
      </c>
      <c r="K8" s="10">
        <v>22</v>
      </c>
      <c r="L8" s="10">
        <v>47778</v>
      </c>
      <c r="M8" s="10">
        <v>190</v>
      </c>
      <c r="N8" s="10">
        <v>76383</v>
      </c>
      <c r="O8" s="10">
        <v>2</v>
      </c>
      <c r="P8" s="10">
        <v>1419</v>
      </c>
      <c r="Q8" s="10">
        <v>9</v>
      </c>
      <c r="R8" s="10">
        <v>10223</v>
      </c>
      <c r="S8" s="10">
        <v>0</v>
      </c>
      <c r="T8" s="10">
        <v>0</v>
      </c>
      <c r="U8" s="20">
        <f t="shared" ref="U8:U17" si="0">SUM(C8,E8,G8,I8,K8,M8,O8,Q8)</f>
        <v>482</v>
      </c>
      <c r="V8" s="20">
        <f t="shared" ref="V8:V17" si="1">SUM(D8,F8,H8,J8,L8,N8,P8,R8)</f>
        <v>374342</v>
      </c>
      <c r="W8" s="22">
        <f>C17-U8</f>
        <v>-441</v>
      </c>
      <c r="X8" s="22">
        <f>D17-V8</f>
        <v>-305791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>
      <c r="A9" s="77"/>
      <c r="B9" s="32" t="s">
        <v>4</v>
      </c>
      <c r="C9" s="10">
        <v>4</v>
      </c>
      <c r="D9" s="10">
        <v>3273</v>
      </c>
      <c r="E9" s="9"/>
      <c r="F9" s="9"/>
      <c r="G9" s="10">
        <v>1</v>
      </c>
      <c r="H9" s="10">
        <v>212</v>
      </c>
      <c r="I9" s="10">
        <v>0</v>
      </c>
      <c r="J9" s="10">
        <v>0</v>
      </c>
      <c r="K9" s="10">
        <v>1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6</v>
      </c>
      <c r="V9" s="20">
        <f t="shared" si="1"/>
        <v>3485</v>
      </c>
      <c r="W9" s="22">
        <f>E17-U9</f>
        <v>297</v>
      </c>
      <c r="X9" s="22">
        <f>F17-V9</f>
        <v>279062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>
      <c r="A10" s="77"/>
      <c r="B10" s="32" t="s">
        <v>5</v>
      </c>
      <c r="C10" s="10">
        <v>6</v>
      </c>
      <c r="D10" s="10">
        <v>12118</v>
      </c>
      <c r="E10" s="10">
        <v>4</v>
      </c>
      <c r="F10" s="10">
        <v>16025</v>
      </c>
      <c r="G10" s="9"/>
      <c r="H10" s="9"/>
      <c r="I10" s="10">
        <v>2</v>
      </c>
      <c r="J10" s="10">
        <v>4036</v>
      </c>
      <c r="K10" s="10">
        <v>1</v>
      </c>
      <c r="L10" s="10">
        <v>250</v>
      </c>
      <c r="M10" s="10">
        <v>3</v>
      </c>
      <c r="N10" s="10">
        <v>957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16</v>
      </c>
      <c r="V10" s="20">
        <f t="shared" si="1"/>
        <v>33386</v>
      </c>
      <c r="W10" s="22">
        <f>G17-U10</f>
        <v>174</v>
      </c>
      <c r="X10" s="22">
        <f>H17-V10</f>
        <v>114655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>
      <c r="A11" s="77"/>
      <c r="B11" s="33" t="s">
        <v>6</v>
      </c>
      <c r="C11" s="10">
        <v>10</v>
      </c>
      <c r="D11" s="10">
        <v>19607</v>
      </c>
      <c r="E11" s="10">
        <v>10</v>
      </c>
      <c r="F11" s="10">
        <v>52124</v>
      </c>
      <c r="G11" s="10">
        <v>39</v>
      </c>
      <c r="H11" s="10">
        <v>34903</v>
      </c>
      <c r="I11" s="9"/>
      <c r="J11" s="9"/>
      <c r="K11" s="10">
        <v>35</v>
      </c>
      <c r="L11" s="10">
        <v>144189</v>
      </c>
      <c r="M11" s="10">
        <v>4</v>
      </c>
      <c r="N11" s="10">
        <v>52526</v>
      </c>
      <c r="O11" s="10">
        <v>5</v>
      </c>
      <c r="P11" s="10">
        <v>3179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103</v>
      </c>
      <c r="V11" s="20">
        <f t="shared" si="1"/>
        <v>306528</v>
      </c>
      <c r="W11" s="22">
        <f>I17-U11</f>
        <v>-70</v>
      </c>
      <c r="X11" s="22">
        <f>J17-V11</f>
        <v>-262854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>
      <c r="A12" s="77"/>
      <c r="B12" s="34" t="s">
        <v>7</v>
      </c>
      <c r="C12" s="10">
        <v>10</v>
      </c>
      <c r="D12" s="10">
        <v>20494</v>
      </c>
      <c r="E12" s="10">
        <v>158</v>
      </c>
      <c r="F12" s="10">
        <v>60498</v>
      </c>
      <c r="G12" s="10">
        <v>4</v>
      </c>
      <c r="H12" s="26">
        <v>1437</v>
      </c>
      <c r="I12" s="10">
        <v>4</v>
      </c>
      <c r="J12" s="10">
        <v>14432</v>
      </c>
      <c r="K12" s="9"/>
      <c r="L12" s="9"/>
      <c r="M12" s="10">
        <v>133</v>
      </c>
      <c r="N12" s="10">
        <v>60246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309</v>
      </c>
      <c r="V12" s="20">
        <f t="shared" si="1"/>
        <v>157107</v>
      </c>
      <c r="W12" s="22">
        <f>K17-U12</f>
        <v>-243</v>
      </c>
      <c r="X12" s="22">
        <f>L17-V12</f>
        <v>50548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>
      <c r="A13" s="77"/>
      <c r="B13" s="32" t="s">
        <v>8</v>
      </c>
      <c r="C13" s="10">
        <v>1</v>
      </c>
      <c r="D13" s="10">
        <v>2023</v>
      </c>
      <c r="E13" s="10">
        <v>0</v>
      </c>
      <c r="F13" s="10">
        <v>0</v>
      </c>
      <c r="G13" s="10">
        <v>0</v>
      </c>
      <c r="H13" s="10">
        <v>0</v>
      </c>
      <c r="I13" s="10">
        <v>2</v>
      </c>
      <c r="J13" s="10">
        <v>462</v>
      </c>
      <c r="K13" s="10">
        <v>1</v>
      </c>
      <c r="L13" s="10">
        <v>6535</v>
      </c>
      <c r="M13" s="9"/>
      <c r="N13" s="9"/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4</v>
      </c>
      <c r="V13" s="20">
        <f t="shared" si="1"/>
        <v>9020</v>
      </c>
      <c r="W13" s="22">
        <f>M17-U13</f>
        <v>326</v>
      </c>
      <c r="X13" s="22">
        <f>N17-V13</f>
        <v>181092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>
      <c r="A14" s="77"/>
      <c r="B14" s="35" t="s">
        <v>9</v>
      </c>
      <c r="C14" s="28">
        <v>9</v>
      </c>
      <c r="D14" s="28">
        <v>9853</v>
      </c>
      <c r="E14" s="28">
        <v>1</v>
      </c>
      <c r="F14" s="28">
        <v>3797</v>
      </c>
      <c r="G14" s="28">
        <v>27</v>
      </c>
      <c r="H14" s="28">
        <v>32378</v>
      </c>
      <c r="I14" s="28">
        <v>11</v>
      </c>
      <c r="J14" s="28">
        <v>11924</v>
      </c>
      <c r="K14" s="28">
        <v>5</v>
      </c>
      <c r="L14" s="28">
        <v>6554</v>
      </c>
      <c r="M14" s="28">
        <v>0</v>
      </c>
      <c r="N14" s="28">
        <v>0</v>
      </c>
      <c r="O14" s="29"/>
      <c r="P14" s="29"/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53</v>
      </c>
      <c r="V14" s="30">
        <f t="shared" si="1"/>
        <v>64506</v>
      </c>
      <c r="W14" s="31">
        <f>O17-U14</f>
        <v>-45</v>
      </c>
      <c r="X14" s="31">
        <f>P17-V14</f>
        <v>-59605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>
      <c r="A15" s="77"/>
      <c r="B15" s="17" t="s">
        <v>10</v>
      </c>
      <c r="C15" s="10">
        <v>1</v>
      </c>
      <c r="D15" s="10">
        <v>1183</v>
      </c>
      <c r="E15" s="10">
        <v>1</v>
      </c>
      <c r="F15" s="10">
        <v>165</v>
      </c>
      <c r="G15" s="10">
        <v>3</v>
      </c>
      <c r="H15" s="10">
        <v>3330</v>
      </c>
      <c r="I15" s="10">
        <v>0</v>
      </c>
      <c r="J15" s="10">
        <v>0</v>
      </c>
      <c r="K15" s="10">
        <v>1</v>
      </c>
      <c r="L15" s="10">
        <v>2349</v>
      </c>
      <c r="M15" s="10">
        <v>0</v>
      </c>
      <c r="N15" s="10">
        <v>0</v>
      </c>
      <c r="O15" s="10">
        <v>1</v>
      </c>
      <c r="P15" s="10">
        <v>303</v>
      </c>
      <c r="Q15" s="9"/>
      <c r="R15" s="9"/>
      <c r="S15" s="26">
        <v>0</v>
      </c>
      <c r="T15" s="26">
        <v>0</v>
      </c>
      <c r="U15" s="20">
        <f t="shared" si="0"/>
        <v>7</v>
      </c>
      <c r="V15" s="20">
        <f t="shared" si="1"/>
        <v>7330</v>
      </c>
      <c r="W15" s="22">
        <f>Q17-U15</f>
        <v>2</v>
      </c>
      <c r="X15" s="22">
        <f>R17-V15</f>
        <v>2893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>
      <c r="A16" s="78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/>
      <c r="T16" s="13"/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>
      <c r="A17" s="14" t="s">
        <v>0</v>
      </c>
      <c r="C17" s="14">
        <f t="shared" ref="C17:T17" si="2">SUM(C8:C16)</f>
        <v>41</v>
      </c>
      <c r="D17" s="14">
        <f t="shared" si="2"/>
        <v>68551</v>
      </c>
      <c r="E17" s="14">
        <f t="shared" si="2"/>
        <v>303</v>
      </c>
      <c r="F17" s="14">
        <f t="shared" si="2"/>
        <v>282547</v>
      </c>
      <c r="G17" s="14">
        <f t="shared" si="2"/>
        <v>190</v>
      </c>
      <c r="H17" s="14">
        <f t="shared" si="2"/>
        <v>148041</v>
      </c>
      <c r="I17" s="14">
        <f t="shared" si="2"/>
        <v>33</v>
      </c>
      <c r="J17" s="14">
        <f t="shared" si="2"/>
        <v>43674</v>
      </c>
      <c r="K17" s="14">
        <f t="shared" si="2"/>
        <v>66</v>
      </c>
      <c r="L17" s="14">
        <f t="shared" si="2"/>
        <v>207655</v>
      </c>
      <c r="M17" s="14">
        <f t="shared" si="2"/>
        <v>330</v>
      </c>
      <c r="N17" s="14">
        <f t="shared" si="2"/>
        <v>190112</v>
      </c>
      <c r="O17" s="14">
        <f t="shared" si="2"/>
        <v>8</v>
      </c>
      <c r="P17" s="14">
        <f t="shared" si="2"/>
        <v>4901</v>
      </c>
      <c r="Q17" s="14">
        <f t="shared" si="2"/>
        <v>9</v>
      </c>
      <c r="R17" s="14">
        <f t="shared" si="2"/>
        <v>10223</v>
      </c>
      <c r="S17" s="14">
        <f t="shared" si="2"/>
        <v>0</v>
      </c>
      <c r="T17" s="14">
        <f t="shared" si="2"/>
        <v>0</v>
      </c>
      <c r="U17" s="14">
        <f t="shared" si="0"/>
        <v>980</v>
      </c>
      <c r="V17" s="14">
        <f t="shared" si="1"/>
        <v>955704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8:A16"/>
    <mergeCell ref="A5:B7"/>
    <mergeCell ref="A3:X3"/>
    <mergeCell ref="C6:D6"/>
    <mergeCell ref="E6:F6"/>
    <mergeCell ref="I6:J6"/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CJ19"/>
  <sheetViews>
    <sheetView tabSelected="1" zoomScale="80" zoomScaleNormal="80" zoomScaleSheetLayoutView="50" workbookViewId="0">
      <selection sqref="A1:X1"/>
    </sheetView>
  </sheetViews>
  <sheetFormatPr defaultRowHeight="15.75"/>
  <cols>
    <col min="1" max="1" width="5.140625" style="37" customWidth="1"/>
    <col min="2" max="2" width="24.85546875" style="37" customWidth="1"/>
    <col min="3" max="3" width="7.7109375" style="37" customWidth="1"/>
    <col min="4" max="4" width="9.7109375" style="37" customWidth="1"/>
    <col min="5" max="5" width="7.7109375" style="37" customWidth="1"/>
    <col min="6" max="6" width="10.57031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9.710937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2.140625" style="38" customWidth="1"/>
    <col min="23" max="23" width="8.42578125" style="37" customWidth="1"/>
    <col min="24" max="24" width="10.7109375" style="37" customWidth="1"/>
    <col min="25" max="16384" width="9.140625" style="37"/>
  </cols>
  <sheetData>
    <row r="1" spans="1:88" ht="18.75">
      <c r="A1" s="99" t="s">
        <v>27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</row>
    <row r="2" spans="1:88" ht="18.75">
      <c r="A2" s="99" t="s">
        <v>28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</row>
    <row r="3" spans="1:88">
      <c r="A3" s="52"/>
      <c r="B3" s="74"/>
      <c r="C3" s="72"/>
    </row>
    <row r="4" spans="1:88">
      <c r="A4" s="92" t="s">
        <v>14</v>
      </c>
      <c r="B4" s="92"/>
      <c r="C4" s="101" t="s">
        <v>13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49.5" customHeight="1">
      <c r="A5" s="92"/>
      <c r="B5" s="92"/>
      <c r="C5" s="92" t="s">
        <v>3</v>
      </c>
      <c r="D5" s="92"/>
      <c r="E5" s="92" t="s">
        <v>4</v>
      </c>
      <c r="F5" s="92"/>
      <c r="G5" s="92" t="s">
        <v>5</v>
      </c>
      <c r="H5" s="92"/>
      <c r="I5" s="92" t="s">
        <v>6</v>
      </c>
      <c r="J5" s="92"/>
      <c r="K5" s="92" t="s">
        <v>29</v>
      </c>
      <c r="L5" s="92"/>
      <c r="M5" s="92" t="s">
        <v>8</v>
      </c>
      <c r="N5" s="92"/>
      <c r="O5" s="92" t="s">
        <v>22</v>
      </c>
      <c r="P5" s="92"/>
      <c r="Q5" s="97" t="s">
        <v>19</v>
      </c>
      <c r="R5" s="98"/>
      <c r="S5" s="97" t="s">
        <v>24</v>
      </c>
      <c r="T5" s="98"/>
      <c r="U5" s="102" t="s">
        <v>0</v>
      </c>
      <c r="V5" s="102"/>
      <c r="W5" s="100" t="s">
        <v>2</v>
      </c>
      <c r="X5" s="100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>
      <c r="A6" s="96"/>
      <c r="B6" s="92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>
      <c r="A7" s="93" t="s">
        <v>12</v>
      </c>
      <c r="B7" s="48" t="s">
        <v>3</v>
      </c>
      <c r="C7" s="70"/>
      <c r="D7" s="71"/>
      <c r="E7" s="67">
        <v>15</v>
      </c>
      <c r="F7" s="67">
        <v>43507.76</v>
      </c>
      <c r="G7" s="67">
        <v>4</v>
      </c>
      <c r="H7" s="67">
        <v>6587.3899999999994</v>
      </c>
      <c r="I7" s="67">
        <v>43</v>
      </c>
      <c r="J7" s="67">
        <v>98259.26999999999</v>
      </c>
      <c r="K7" s="67">
        <v>20</v>
      </c>
      <c r="L7" s="67">
        <v>52147.45</v>
      </c>
      <c r="M7" s="67">
        <v>0</v>
      </c>
      <c r="N7" s="67">
        <v>0</v>
      </c>
      <c r="O7" s="67">
        <v>0</v>
      </c>
      <c r="P7" s="67">
        <v>0</v>
      </c>
      <c r="Q7" s="67">
        <v>1</v>
      </c>
      <c r="R7" s="67">
        <v>350.48</v>
      </c>
      <c r="S7" s="67">
        <v>2</v>
      </c>
      <c r="T7" s="67">
        <v>5892.76</v>
      </c>
      <c r="U7" s="49">
        <v>85</v>
      </c>
      <c r="V7" s="49">
        <v>206745.11000000002</v>
      </c>
      <c r="W7" s="65">
        <v>4</v>
      </c>
      <c r="X7" s="65">
        <v>-31109.150000000023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>
      <c r="A8" s="94"/>
      <c r="B8" s="48" t="s">
        <v>4</v>
      </c>
      <c r="C8" s="67">
        <v>21</v>
      </c>
      <c r="D8" s="67">
        <v>50623.199999999997</v>
      </c>
      <c r="E8" s="70"/>
      <c r="F8" s="71"/>
      <c r="G8" s="67">
        <v>0</v>
      </c>
      <c r="H8" s="67">
        <v>0</v>
      </c>
      <c r="I8" s="67">
        <v>158</v>
      </c>
      <c r="J8" s="67">
        <v>398673.15</v>
      </c>
      <c r="K8" s="67">
        <v>6</v>
      </c>
      <c r="L8" s="67">
        <v>7761.08</v>
      </c>
      <c r="M8" s="67">
        <v>0</v>
      </c>
      <c r="N8" s="67">
        <v>0</v>
      </c>
      <c r="O8" s="67">
        <v>1</v>
      </c>
      <c r="P8" s="67">
        <v>1709.03</v>
      </c>
      <c r="Q8" s="67">
        <v>0</v>
      </c>
      <c r="R8" s="67">
        <v>0</v>
      </c>
      <c r="S8" s="67">
        <v>0</v>
      </c>
      <c r="T8" s="67">
        <v>0</v>
      </c>
      <c r="U8" s="49">
        <v>186</v>
      </c>
      <c r="V8" s="49">
        <v>458766.46000000008</v>
      </c>
      <c r="W8" s="65">
        <v>-90</v>
      </c>
      <c r="X8" s="65">
        <v>-250946.87000000008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>
      <c r="A9" s="94"/>
      <c r="B9" s="48" t="s">
        <v>5</v>
      </c>
      <c r="C9" s="67">
        <v>7</v>
      </c>
      <c r="D9" s="67">
        <v>9225.84</v>
      </c>
      <c r="E9" s="67">
        <v>1</v>
      </c>
      <c r="F9" s="67">
        <v>4823.24</v>
      </c>
      <c r="G9" s="70"/>
      <c r="H9" s="71"/>
      <c r="I9" s="67">
        <v>8</v>
      </c>
      <c r="J9" s="67">
        <v>1239.18</v>
      </c>
      <c r="K9" s="67">
        <v>5</v>
      </c>
      <c r="L9" s="67">
        <v>9764.7799999999988</v>
      </c>
      <c r="M9" s="67">
        <v>2</v>
      </c>
      <c r="N9" s="67">
        <v>3353.8599999999997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49">
        <v>23</v>
      </c>
      <c r="V9" s="49">
        <v>28406.9</v>
      </c>
      <c r="W9" s="65">
        <v>-18</v>
      </c>
      <c r="X9" s="65">
        <v>-21423.45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>
      <c r="A10" s="94"/>
      <c r="B10" s="50" t="s">
        <v>6</v>
      </c>
      <c r="C10" s="67">
        <v>35</v>
      </c>
      <c r="D10" s="67">
        <v>61556.76999999999</v>
      </c>
      <c r="E10" s="67">
        <v>75</v>
      </c>
      <c r="F10" s="67">
        <v>154111.19</v>
      </c>
      <c r="G10" s="67">
        <v>0</v>
      </c>
      <c r="H10" s="67">
        <v>0</v>
      </c>
      <c r="I10" s="70"/>
      <c r="J10" s="71"/>
      <c r="K10" s="67">
        <v>17</v>
      </c>
      <c r="L10" s="67">
        <v>36931.370000000003</v>
      </c>
      <c r="M10" s="67">
        <v>5</v>
      </c>
      <c r="N10" s="67">
        <v>8904.0600000000013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49">
        <v>132</v>
      </c>
      <c r="V10" s="49">
        <v>261503.38999999998</v>
      </c>
      <c r="W10" s="65">
        <v>138</v>
      </c>
      <c r="X10" s="65">
        <v>341448.36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>
      <c r="A11" s="94"/>
      <c r="B11" s="48" t="s">
        <v>29</v>
      </c>
      <c r="C11" s="67">
        <v>7</v>
      </c>
      <c r="D11" s="67">
        <v>9747.4900000000016</v>
      </c>
      <c r="E11" s="67">
        <v>5</v>
      </c>
      <c r="F11" s="67">
        <v>5377.4</v>
      </c>
      <c r="G11" s="67">
        <v>0</v>
      </c>
      <c r="H11" s="67">
        <v>0</v>
      </c>
      <c r="I11" s="67">
        <v>12</v>
      </c>
      <c r="J11" s="67">
        <v>27479.46</v>
      </c>
      <c r="K11" s="70"/>
      <c r="L11" s="71"/>
      <c r="M11" s="67">
        <v>1</v>
      </c>
      <c r="N11" s="67">
        <v>415.72</v>
      </c>
      <c r="O11" s="67">
        <v>0</v>
      </c>
      <c r="P11" s="67">
        <v>0</v>
      </c>
      <c r="Q11" s="67">
        <v>0</v>
      </c>
      <c r="R11" s="67">
        <v>0</v>
      </c>
      <c r="S11" s="67">
        <v>1</v>
      </c>
      <c r="T11" s="67">
        <v>2491.67</v>
      </c>
      <c r="U11" s="49">
        <v>26</v>
      </c>
      <c r="V11" s="49">
        <v>45511.74</v>
      </c>
      <c r="W11" s="65">
        <v>29</v>
      </c>
      <c r="X11" s="65">
        <v>76126.699999999983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>
      <c r="A12" s="94"/>
      <c r="B12" s="48" t="s">
        <v>8</v>
      </c>
      <c r="C12" s="67">
        <v>8</v>
      </c>
      <c r="D12" s="67">
        <v>20699.050000000003</v>
      </c>
      <c r="E12" s="67">
        <v>0</v>
      </c>
      <c r="F12" s="67">
        <v>0</v>
      </c>
      <c r="G12" s="67">
        <v>1</v>
      </c>
      <c r="H12" s="67">
        <v>396.06</v>
      </c>
      <c r="I12" s="67">
        <v>7</v>
      </c>
      <c r="J12" s="67">
        <v>10613.2</v>
      </c>
      <c r="K12" s="67">
        <v>2</v>
      </c>
      <c r="L12" s="67">
        <v>2940.7799999999997</v>
      </c>
      <c r="M12" s="70"/>
      <c r="N12" s="71"/>
      <c r="O12" s="67">
        <v>0</v>
      </c>
      <c r="P12" s="67">
        <v>0</v>
      </c>
      <c r="Q12" s="67">
        <v>0</v>
      </c>
      <c r="R12" s="67">
        <v>0</v>
      </c>
      <c r="S12" s="67">
        <v>9</v>
      </c>
      <c r="T12" s="67">
        <v>14553.15</v>
      </c>
      <c r="U12" s="49">
        <v>27</v>
      </c>
      <c r="V12" s="49">
        <v>49202.240000000005</v>
      </c>
      <c r="W12" s="65">
        <v>-19</v>
      </c>
      <c r="X12" s="65">
        <v>-36528.600000000006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>
      <c r="A13" s="94"/>
      <c r="B13" s="51" t="s">
        <v>23</v>
      </c>
      <c r="C13" s="67">
        <v>10</v>
      </c>
      <c r="D13" s="67">
        <v>22559.14</v>
      </c>
      <c r="E13" s="67">
        <v>0</v>
      </c>
      <c r="F13" s="67">
        <v>0</v>
      </c>
      <c r="G13" s="67">
        <v>0</v>
      </c>
      <c r="H13" s="67">
        <v>0</v>
      </c>
      <c r="I13" s="67">
        <v>2</v>
      </c>
      <c r="J13" s="67">
        <v>5956.73</v>
      </c>
      <c r="K13" s="67">
        <v>2</v>
      </c>
      <c r="L13" s="67">
        <v>7705.1799999999994</v>
      </c>
      <c r="M13" s="67">
        <v>0</v>
      </c>
      <c r="N13" s="67">
        <v>0</v>
      </c>
      <c r="O13" s="70"/>
      <c r="P13" s="71"/>
      <c r="Q13" s="67">
        <v>0</v>
      </c>
      <c r="R13" s="67">
        <v>0</v>
      </c>
      <c r="S13" s="67">
        <v>2</v>
      </c>
      <c r="T13" s="67">
        <v>2608.65</v>
      </c>
      <c r="U13" s="49">
        <v>16</v>
      </c>
      <c r="V13" s="49">
        <v>38829.699999999997</v>
      </c>
      <c r="W13" s="65">
        <v>-15</v>
      </c>
      <c r="X13" s="65">
        <v>-37120.67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>
      <c r="A14" s="94"/>
      <c r="B14" s="60" t="s">
        <v>19</v>
      </c>
      <c r="C14" s="68">
        <v>1</v>
      </c>
      <c r="D14" s="68">
        <v>1224.47</v>
      </c>
      <c r="E14" s="68">
        <v>0</v>
      </c>
      <c r="F14" s="68">
        <v>0</v>
      </c>
      <c r="G14" s="68">
        <v>0</v>
      </c>
      <c r="H14" s="68">
        <v>0</v>
      </c>
      <c r="I14" s="68">
        <v>37</v>
      </c>
      <c r="J14" s="68">
        <v>55029.950000000004</v>
      </c>
      <c r="K14" s="68">
        <v>3</v>
      </c>
      <c r="L14" s="68">
        <v>4387.8</v>
      </c>
      <c r="M14" s="68">
        <v>0</v>
      </c>
      <c r="N14" s="68">
        <v>0</v>
      </c>
      <c r="O14" s="68">
        <v>0</v>
      </c>
      <c r="P14" s="68">
        <v>0</v>
      </c>
      <c r="Q14" s="70"/>
      <c r="R14" s="71"/>
      <c r="S14" s="68">
        <v>0</v>
      </c>
      <c r="T14" s="68">
        <v>0</v>
      </c>
      <c r="U14" s="49">
        <v>41</v>
      </c>
      <c r="V14" s="49">
        <v>60642.220000000008</v>
      </c>
      <c r="W14" s="65">
        <v>-38</v>
      </c>
      <c r="X14" s="65">
        <v>-37079.210000000006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>
      <c r="A15" s="95"/>
      <c r="B15" s="62" t="s">
        <v>24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3</v>
      </c>
      <c r="J15" s="69">
        <v>5700.81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2</v>
      </c>
      <c r="R15" s="69">
        <v>23212.53</v>
      </c>
      <c r="S15" s="70"/>
      <c r="T15" s="71"/>
      <c r="U15" s="53">
        <v>5</v>
      </c>
      <c r="V15" s="53">
        <v>28913.34</v>
      </c>
      <c r="W15" s="66">
        <v>9</v>
      </c>
      <c r="X15" s="66">
        <v>-3367.1099999999969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>
      <c r="A16" s="54" t="s">
        <v>0</v>
      </c>
      <c r="C16" s="54">
        <f>SUM(C7:C15)</f>
        <v>89</v>
      </c>
      <c r="D16" s="54">
        <f>SUM(D7:D15)</f>
        <v>175635.96</v>
      </c>
      <c r="E16" s="54">
        <f t="shared" ref="E16:T16" si="0">SUM(E7:E15)</f>
        <v>96</v>
      </c>
      <c r="F16" s="54">
        <f t="shared" si="0"/>
        <v>207819.59</v>
      </c>
      <c r="G16" s="54">
        <f t="shared" si="0"/>
        <v>5</v>
      </c>
      <c r="H16" s="54">
        <f t="shared" si="0"/>
        <v>6983.45</v>
      </c>
      <c r="I16" s="54">
        <f t="shared" si="0"/>
        <v>270</v>
      </c>
      <c r="J16" s="54">
        <f t="shared" si="0"/>
        <v>602951.75</v>
      </c>
      <c r="K16" s="54">
        <f t="shared" si="0"/>
        <v>55</v>
      </c>
      <c r="L16" s="54">
        <f t="shared" si="0"/>
        <v>121638.43999999999</v>
      </c>
      <c r="M16" s="54">
        <f t="shared" si="0"/>
        <v>8</v>
      </c>
      <c r="N16" s="54">
        <f t="shared" si="0"/>
        <v>12673.640000000001</v>
      </c>
      <c r="O16" s="54">
        <f t="shared" si="0"/>
        <v>1</v>
      </c>
      <c r="P16" s="54">
        <f t="shared" si="0"/>
        <v>1709.03</v>
      </c>
      <c r="Q16" s="54">
        <f t="shared" si="0"/>
        <v>3</v>
      </c>
      <c r="R16" s="54">
        <f t="shared" si="0"/>
        <v>23563.01</v>
      </c>
      <c r="S16" s="64">
        <f t="shared" si="0"/>
        <v>14</v>
      </c>
      <c r="T16" s="64">
        <f t="shared" si="0"/>
        <v>25546.230000000003</v>
      </c>
      <c r="U16" s="61">
        <f>SUM(C16,E16,G16,I16,K16,M16,O16,Q16,S16)</f>
        <v>541</v>
      </c>
      <c r="V16" s="61">
        <f>SUM(D16,F16,H16,J16,L16,N16,P16,R16,T16)</f>
        <v>1178521.0999999999</v>
      </c>
      <c r="W16" s="57"/>
      <c r="X16" s="5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>
      <c r="S17" s="58"/>
      <c r="T17" s="58"/>
      <c r="U17" s="61"/>
      <c r="V17" s="61"/>
      <c r="W17" s="63"/>
      <c r="X17" s="63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>
      <c r="A19" s="52"/>
    </row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CJ58"/>
  <sheetViews>
    <sheetView zoomScale="80" zoomScaleNormal="80" zoomScaleSheetLayoutView="50" workbookViewId="0">
      <selection sqref="A1:Z1"/>
    </sheetView>
  </sheetViews>
  <sheetFormatPr defaultRowHeight="15.75"/>
  <cols>
    <col min="1" max="1" width="5.140625" style="37" customWidth="1"/>
    <col min="2" max="2" width="24.85546875" style="37" customWidth="1"/>
    <col min="3" max="3" width="7.7109375" style="37" customWidth="1"/>
    <col min="4" max="4" width="10.85546875" style="37" customWidth="1"/>
    <col min="5" max="5" width="7.7109375" style="37" customWidth="1"/>
    <col min="6" max="6" width="10.57031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11.8554687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1.85546875" style="38" customWidth="1"/>
    <col min="23" max="23" width="8.42578125" style="37" customWidth="1"/>
    <col min="24" max="24" width="10.7109375" style="37" customWidth="1"/>
    <col min="25" max="16384" width="9.140625" style="37"/>
  </cols>
  <sheetData>
    <row r="1" spans="1:88" ht="18.75">
      <c r="A1" s="84" t="s">
        <v>26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88" ht="18.75">
      <c r="A2" s="99" t="s">
        <v>25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</row>
    <row r="3" spans="1:88">
      <c r="A3" s="52"/>
      <c r="B3" s="73"/>
      <c r="C3" s="72"/>
    </row>
    <row r="4" spans="1:88">
      <c r="A4" s="92" t="s">
        <v>14</v>
      </c>
      <c r="B4" s="92"/>
      <c r="C4" s="101" t="s">
        <v>13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49.5" customHeight="1">
      <c r="A5" s="92"/>
      <c r="B5" s="92"/>
      <c r="C5" s="92" t="s">
        <v>3</v>
      </c>
      <c r="D5" s="92"/>
      <c r="E5" s="92" t="s">
        <v>4</v>
      </c>
      <c r="F5" s="92"/>
      <c r="G5" s="92" t="s">
        <v>5</v>
      </c>
      <c r="H5" s="92"/>
      <c r="I5" s="92" t="s">
        <v>6</v>
      </c>
      <c r="J5" s="92"/>
      <c r="K5" s="92" t="s">
        <v>29</v>
      </c>
      <c r="L5" s="92"/>
      <c r="M5" s="92" t="s">
        <v>8</v>
      </c>
      <c r="N5" s="92"/>
      <c r="O5" s="92" t="s">
        <v>22</v>
      </c>
      <c r="P5" s="92"/>
      <c r="Q5" s="97" t="s">
        <v>19</v>
      </c>
      <c r="R5" s="98"/>
      <c r="S5" s="97" t="s">
        <v>24</v>
      </c>
      <c r="T5" s="98"/>
      <c r="U5" s="102" t="s">
        <v>0</v>
      </c>
      <c r="V5" s="102"/>
      <c r="W5" s="100" t="s">
        <v>2</v>
      </c>
      <c r="X5" s="100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>
      <c r="A6" s="96"/>
      <c r="B6" s="92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>
      <c r="A7" s="93" t="s">
        <v>12</v>
      </c>
      <c r="B7" s="48" t="s">
        <v>3</v>
      </c>
      <c r="C7" s="70"/>
      <c r="D7" s="71"/>
      <c r="E7" s="67">
        <v>110</v>
      </c>
      <c r="F7" s="67">
        <v>217668.85000000003</v>
      </c>
      <c r="G7" s="67">
        <v>39</v>
      </c>
      <c r="H7" s="67">
        <v>94516.719999999987</v>
      </c>
      <c r="I7" s="67">
        <v>205</v>
      </c>
      <c r="J7" s="67">
        <v>439787.16000000003</v>
      </c>
      <c r="K7" s="67">
        <v>83</v>
      </c>
      <c r="L7" s="67">
        <v>187885.65000000002</v>
      </c>
      <c r="M7" s="67">
        <v>35</v>
      </c>
      <c r="N7" s="67">
        <v>122943.06999999999</v>
      </c>
      <c r="O7" s="67">
        <v>0</v>
      </c>
      <c r="P7" s="67">
        <v>0</v>
      </c>
      <c r="Q7" s="67">
        <v>1</v>
      </c>
      <c r="R7" s="67">
        <v>350.48</v>
      </c>
      <c r="S7" s="67">
        <v>9</v>
      </c>
      <c r="T7" s="67">
        <v>26539.379999999997</v>
      </c>
      <c r="U7" s="49">
        <v>482</v>
      </c>
      <c r="V7" s="49">
        <v>1089691.3099999998</v>
      </c>
      <c r="W7" s="65">
        <v>-133</v>
      </c>
      <c r="X7" s="65">
        <v>-488371.59999999986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>
      <c r="A8" s="94"/>
      <c r="B8" s="48" t="s">
        <v>4</v>
      </c>
      <c r="C8" s="67">
        <v>71</v>
      </c>
      <c r="D8" s="67">
        <v>138110.41999999998</v>
      </c>
      <c r="E8" s="70"/>
      <c r="F8" s="71"/>
      <c r="G8" s="67">
        <v>2</v>
      </c>
      <c r="H8" s="67">
        <v>46018.479999999996</v>
      </c>
      <c r="I8" s="67">
        <v>640</v>
      </c>
      <c r="J8" s="67">
        <v>1362802.7600000002</v>
      </c>
      <c r="K8" s="67">
        <v>11</v>
      </c>
      <c r="L8" s="67">
        <v>21056.840000000004</v>
      </c>
      <c r="M8" s="67">
        <v>1</v>
      </c>
      <c r="N8" s="67">
        <v>9922.75</v>
      </c>
      <c r="O8" s="67">
        <v>1</v>
      </c>
      <c r="P8" s="67">
        <v>1709.03</v>
      </c>
      <c r="Q8" s="67">
        <v>0</v>
      </c>
      <c r="R8" s="67">
        <v>0</v>
      </c>
      <c r="S8" s="67">
        <v>1</v>
      </c>
      <c r="T8" s="67">
        <v>5196.33</v>
      </c>
      <c r="U8" s="49">
        <v>727</v>
      </c>
      <c r="V8" s="49">
        <v>1584816.6100000003</v>
      </c>
      <c r="W8" s="65">
        <v>-369</v>
      </c>
      <c r="X8" s="65">
        <v>-849051.29000000027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>
      <c r="A9" s="94"/>
      <c r="B9" s="48" t="s">
        <v>5</v>
      </c>
      <c r="C9" s="67">
        <v>29</v>
      </c>
      <c r="D9" s="67">
        <v>34007.399999999994</v>
      </c>
      <c r="E9" s="67">
        <v>9</v>
      </c>
      <c r="F9" s="67">
        <v>10283.23</v>
      </c>
      <c r="G9" s="70"/>
      <c r="H9" s="71"/>
      <c r="I9" s="67">
        <v>36</v>
      </c>
      <c r="J9" s="67">
        <v>37074.33</v>
      </c>
      <c r="K9" s="67">
        <v>14</v>
      </c>
      <c r="L9" s="67">
        <v>26123.919999999998</v>
      </c>
      <c r="M9" s="67">
        <v>8</v>
      </c>
      <c r="N9" s="67">
        <v>9283.3499999999985</v>
      </c>
      <c r="O9" s="67">
        <v>0</v>
      </c>
      <c r="P9" s="67">
        <v>0</v>
      </c>
      <c r="Q9" s="67">
        <v>0</v>
      </c>
      <c r="R9" s="67">
        <v>0</v>
      </c>
      <c r="S9" s="67">
        <v>2</v>
      </c>
      <c r="T9" s="67">
        <v>1186.1099999999999</v>
      </c>
      <c r="U9" s="49">
        <v>98</v>
      </c>
      <c r="V9" s="49">
        <v>117958.33999999998</v>
      </c>
      <c r="W9" s="65">
        <v>-31</v>
      </c>
      <c r="X9" s="65">
        <v>85462.400000000009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>
      <c r="A10" s="94"/>
      <c r="B10" s="50" t="s">
        <v>6</v>
      </c>
      <c r="C10" s="67">
        <v>120</v>
      </c>
      <c r="D10" s="67">
        <v>228776.53</v>
      </c>
      <c r="E10" s="67">
        <v>221</v>
      </c>
      <c r="F10" s="67">
        <v>460149.13999999996</v>
      </c>
      <c r="G10" s="67">
        <v>5</v>
      </c>
      <c r="H10" s="67">
        <v>13330.2</v>
      </c>
      <c r="I10" s="70"/>
      <c r="J10" s="71"/>
      <c r="K10" s="67">
        <v>50</v>
      </c>
      <c r="L10" s="67">
        <v>222194.38999999998</v>
      </c>
      <c r="M10" s="67">
        <v>12</v>
      </c>
      <c r="N10" s="67">
        <v>37523.740000000005</v>
      </c>
      <c r="O10" s="67">
        <v>1</v>
      </c>
      <c r="P10" s="67">
        <v>3285.39</v>
      </c>
      <c r="Q10" s="67">
        <v>0</v>
      </c>
      <c r="R10" s="67">
        <v>0</v>
      </c>
      <c r="S10" s="67">
        <v>3</v>
      </c>
      <c r="T10" s="67">
        <v>3312.49</v>
      </c>
      <c r="U10" s="49">
        <v>412</v>
      </c>
      <c r="V10" s="49">
        <v>968571.87999999989</v>
      </c>
      <c r="W10" s="65">
        <v>604</v>
      </c>
      <c r="X10" s="65">
        <v>1134689.1400000006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>
      <c r="A11" s="94"/>
      <c r="B11" s="48" t="s">
        <v>29</v>
      </c>
      <c r="C11" s="67">
        <v>30</v>
      </c>
      <c r="D11" s="67">
        <v>22763.730000000003</v>
      </c>
      <c r="E11" s="67">
        <v>11</v>
      </c>
      <c r="F11" s="67">
        <v>34338.39</v>
      </c>
      <c r="G11" s="67">
        <v>5</v>
      </c>
      <c r="H11" s="67">
        <v>29091.96</v>
      </c>
      <c r="I11" s="67">
        <v>34</v>
      </c>
      <c r="J11" s="67">
        <v>91187.93</v>
      </c>
      <c r="K11" s="70"/>
      <c r="L11" s="71"/>
      <c r="M11" s="67">
        <v>1</v>
      </c>
      <c r="N11" s="67">
        <v>415.72</v>
      </c>
      <c r="O11" s="67">
        <v>0</v>
      </c>
      <c r="P11" s="67">
        <v>0</v>
      </c>
      <c r="Q11" s="67">
        <v>0</v>
      </c>
      <c r="R11" s="67">
        <v>0</v>
      </c>
      <c r="S11" s="67">
        <v>3</v>
      </c>
      <c r="T11" s="67">
        <v>6409.6900000000005</v>
      </c>
      <c r="U11" s="49">
        <v>84</v>
      </c>
      <c r="V11" s="49">
        <v>184207.42</v>
      </c>
      <c r="W11" s="65">
        <v>129</v>
      </c>
      <c r="X11" s="65">
        <v>364153.15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>
      <c r="A12" s="94"/>
      <c r="B12" s="48" t="s">
        <v>8</v>
      </c>
      <c r="C12" s="67">
        <v>37</v>
      </c>
      <c r="D12" s="67">
        <v>89444.75</v>
      </c>
      <c r="E12" s="67">
        <v>2</v>
      </c>
      <c r="F12" s="67">
        <v>5381.38</v>
      </c>
      <c r="G12" s="67">
        <v>12</v>
      </c>
      <c r="H12" s="67">
        <v>11502.34</v>
      </c>
      <c r="I12" s="67">
        <v>40</v>
      </c>
      <c r="J12" s="67">
        <v>64496.09</v>
      </c>
      <c r="K12" s="67">
        <v>25</v>
      </c>
      <c r="L12" s="67">
        <v>43452.12</v>
      </c>
      <c r="M12" s="70"/>
      <c r="N12" s="71"/>
      <c r="O12" s="67">
        <v>0</v>
      </c>
      <c r="P12" s="67">
        <v>0</v>
      </c>
      <c r="Q12" s="67">
        <v>3</v>
      </c>
      <c r="R12" s="67">
        <v>5153.53</v>
      </c>
      <c r="S12" s="67">
        <v>15</v>
      </c>
      <c r="T12" s="67">
        <v>31552.720000000001</v>
      </c>
      <c r="U12" s="49">
        <v>134</v>
      </c>
      <c r="V12" s="49">
        <v>250982.93</v>
      </c>
      <c r="W12" s="65">
        <v>-75</v>
      </c>
      <c r="X12" s="65">
        <v>-69643.229999999981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>
      <c r="A13" s="94"/>
      <c r="B13" s="51" t="s">
        <v>23</v>
      </c>
      <c r="C13" s="67">
        <v>23</v>
      </c>
      <c r="D13" s="67">
        <v>32528.94</v>
      </c>
      <c r="E13" s="67">
        <v>4</v>
      </c>
      <c r="F13" s="67">
        <v>7907.2999999999993</v>
      </c>
      <c r="G13" s="67">
        <v>3</v>
      </c>
      <c r="H13" s="67">
        <v>8670.59</v>
      </c>
      <c r="I13" s="67">
        <v>7</v>
      </c>
      <c r="J13" s="67">
        <v>14667.48</v>
      </c>
      <c r="K13" s="67">
        <v>6</v>
      </c>
      <c r="L13" s="67">
        <v>11201.05</v>
      </c>
      <c r="M13" s="67">
        <v>1</v>
      </c>
      <c r="N13" s="67">
        <v>944.71</v>
      </c>
      <c r="O13" s="70"/>
      <c r="P13" s="71"/>
      <c r="Q13" s="67">
        <v>1</v>
      </c>
      <c r="R13" s="67">
        <v>360.94</v>
      </c>
      <c r="S13" s="67">
        <v>4</v>
      </c>
      <c r="T13" s="67">
        <v>4296.08</v>
      </c>
      <c r="U13" s="49">
        <v>49</v>
      </c>
      <c r="V13" s="49">
        <v>80577.090000000011</v>
      </c>
      <c r="W13" s="65">
        <v>-47</v>
      </c>
      <c r="X13" s="65">
        <v>-75582.670000000013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>
      <c r="A14" s="94"/>
      <c r="B14" s="60" t="s">
        <v>19</v>
      </c>
      <c r="C14" s="68">
        <v>12</v>
      </c>
      <c r="D14" s="68">
        <v>18266.5</v>
      </c>
      <c r="E14" s="68">
        <v>0</v>
      </c>
      <c r="F14" s="68">
        <v>0</v>
      </c>
      <c r="G14" s="68">
        <v>1</v>
      </c>
      <c r="H14" s="68">
        <v>290.45</v>
      </c>
      <c r="I14" s="68">
        <v>47</v>
      </c>
      <c r="J14" s="68">
        <v>69343.78</v>
      </c>
      <c r="K14" s="68">
        <v>24</v>
      </c>
      <c r="L14" s="68">
        <v>36446.600000000006</v>
      </c>
      <c r="M14" s="68">
        <v>0</v>
      </c>
      <c r="N14" s="68">
        <v>0</v>
      </c>
      <c r="O14" s="68">
        <v>0</v>
      </c>
      <c r="P14" s="68">
        <v>0</v>
      </c>
      <c r="Q14" s="70"/>
      <c r="R14" s="71"/>
      <c r="S14" s="68">
        <v>0</v>
      </c>
      <c r="T14" s="68">
        <v>0</v>
      </c>
      <c r="U14" s="49">
        <v>84</v>
      </c>
      <c r="V14" s="49">
        <v>124347.33</v>
      </c>
      <c r="W14" s="65">
        <v>-77</v>
      </c>
      <c r="X14" s="65">
        <v>-95269.85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>
      <c r="A15" s="95"/>
      <c r="B15" s="62" t="s">
        <v>24</v>
      </c>
      <c r="C15" s="69">
        <v>27</v>
      </c>
      <c r="D15" s="69">
        <v>37421.440000000002</v>
      </c>
      <c r="E15" s="69">
        <v>1</v>
      </c>
      <c r="F15" s="69">
        <v>37.03</v>
      </c>
      <c r="G15" s="69">
        <v>0</v>
      </c>
      <c r="H15" s="69">
        <v>0</v>
      </c>
      <c r="I15" s="69">
        <v>7</v>
      </c>
      <c r="J15" s="69">
        <v>23901.49</v>
      </c>
      <c r="K15" s="69">
        <v>0</v>
      </c>
      <c r="L15" s="69">
        <v>0</v>
      </c>
      <c r="M15" s="69">
        <v>1</v>
      </c>
      <c r="N15" s="69">
        <v>306.36</v>
      </c>
      <c r="O15" s="69">
        <v>0</v>
      </c>
      <c r="P15" s="69">
        <v>0</v>
      </c>
      <c r="Q15" s="69">
        <v>2</v>
      </c>
      <c r="R15" s="69">
        <v>23212.53</v>
      </c>
      <c r="S15" s="70"/>
      <c r="T15" s="71"/>
      <c r="U15" s="53">
        <v>38</v>
      </c>
      <c r="V15" s="53">
        <v>84878.85</v>
      </c>
      <c r="W15" s="66">
        <v>-1</v>
      </c>
      <c r="X15" s="66">
        <v>-6386.0500000000029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>
      <c r="A16" s="54" t="s">
        <v>0</v>
      </c>
      <c r="C16" s="54">
        <f>SUM(C7:C15)</f>
        <v>349</v>
      </c>
      <c r="D16" s="54">
        <f>SUM(D7:D15)</f>
        <v>601319.71</v>
      </c>
      <c r="E16" s="54">
        <f t="shared" ref="E16:T16" si="0">SUM(E7:E15)</f>
        <v>358</v>
      </c>
      <c r="F16" s="54">
        <f t="shared" si="0"/>
        <v>735765.32000000007</v>
      </c>
      <c r="G16" s="54">
        <f t="shared" si="0"/>
        <v>67</v>
      </c>
      <c r="H16" s="54">
        <f t="shared" si="0"/>
        <v>203420.74</v>
      </c>
      <c r="I16" s="54">
        <f t="shared" si="0"/>
        <v>1016</v>
      </c>
      <c r="J16" s="54">
        <f t="shared" si="0"/>
        <v>2103261.0200000005</v>
      </c>
      <c r="K16" s="54">
        <f t="shared" si="0"/>
        <v>213</v>
      </c>
      <c r="L16" s="54">
        <f t="shared" si="0"/>
        <v>548360.57000000007</v>
      </c>
      <c r="M16" s="54">
        <f t="shared" si="0"/>
        <v>59</v>
      </c>
      <c r="N16" s="54">
        <f t="shared" si="0"/>
        <v>181339.7</v>
      </c>
      <c r="O16" s="54">
        <f t="shared" si="0"/>
        <v>2</v>
      </c>
      <c r="P16" s="54">
        <f t="shared" si="0"/>
        <v>4994.42</v>
      </c>
      <c r="Q16" s="54">
        <f t="shared" si="0"/>
        <v>7</v>
      </c>
      <c r="R16" s="54">
        <f t="shared" si="0"/>
        <v>29077.48</v>
      </c>
      <c r="S16" s="64">
        <f t="shared" si="0"/>
        <v>37</v>
      </c>
      <c r="T16" s="64">
        <f t="shared" si="0"/>
        <v>78492.800000000003</v>
      </c>
      <c r="U16" s="61">
        <f>SUM(C16,E16,G16,I16,K16,M16,O16,Q16,S16)</f>
        <v>2108</v>
      </c>
      <c r="V16" s="61">
        <f>SUM(D16,F16,H16,J16,L16,N16,P16,R16,T16)</f>
        <v>4486031.7600000007</v>
      </c>
      <c r="W16" s="57"/>
      <c r="X16" s="55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>
      <c r="S17" s="58"/>
      <c r="T17" s="58"/>
      <c r="U17" s="61"/>
      <c r="V17" s="61"/>
      <c r="W17" s="63"/>
      <c r="X17" s="55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>
      <c r="A19" s="52"/>
    </row>
    <row r="58" spans="13:13">
      <c r="M58" s="75"/>
    </row>
  </sheetData>
  <mergeCells count="17">
    <mergeCell ref="A1:Z1"/>
    <mergeCell ref="I5:J5"/>
    <mergeCell ref="M5:N5"/>
    <mergeCell ref="A7:A15"/>
    <mergeCell ref="A4:B6"/>
    <mergeCell ref="C5:D5"/>
    <mergeCell ref="E5:F5"/>
    <mergeCell ref="S5:T5"/>
    <mergeCell ref="A2:X2"/>
    <mergeCell ref="W5:X5"/>
    <mergeCell ref="A18:X18"/>
    <mergeCell ref="C4:X4"/>
    <mergeCell ref="U5:V5"/>
    <mergeCell ref="O5:P5"/>
    <mergeCell ref="G5:H5"/>
    <mergeCell ref="K5:L5"/>
    <mergeCell ref="Q5:R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ДПФ - ІV-то тримесечие 2015 г.</vt:lpstr>
      <vt:lpstr>ДПФ - 2015</vt:lpstr>
      <vt:lpstr>'3'!Print_Area</vt:lpstr>
      <vt:lpstr>'6'!Print_Area</vt:lpstr>
      <vt:lpstr>'ДПФ - 2015'!Print_Area</vt:lpstr>
      <vt:lpstr>'ДПФ - ІV-то тримесечие 2015 г.'!Print_Area</vt:lpstr>
      <vt:lpstr>'3'!Print_Titles</vt:lpstr>
      <vt:lpstr>'6'!Print_Titles</vt:lpstr>
      <vt:lpstr>'ДПФ - 2015'!Print_Titles</vt:lpstr>
      <vt:lpstr>'ДПФ - ІV-то тримесечие 2015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2016-03-07T12:48:12Z</cp:lastPrinted>
  <dcterms:created xsi:type="dcterms:W3CDTF">2004-05-22T18:25:26Z</dcterms:created>
  <dcterms:modified xsi:type="dcterms:W3CDTF">2016-03-08T12:38:56Z</dcterms:modified>
</cp:coreProperties>
</file>