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УПФ - IV-то тримесечие 2015 г." sheetId="6" r:id="rId1"/>
    <sheet name="УПФ - 2015 г." sheetId="9" r:id="rId2"/>
  </sheets>
  <definedNames>
    <definedName name="_xlnm.Print_Area" localSheetId="1">'УПФ - 2015 г.'!$A$1:$X$44</definedName>
    <definedName name="_xlnm.Print_Area" localSheetId="0">'УПФ - IV-то тримесечие 2015 г.'!$A$1:$X$45</definedName>
    <definedName name="_xlnm.Print_Titles" localSheetId="0">'УПФ - IV-то тримесечие 2015 г.'!$A:$B</definedName>
  </definedNames>
  <calcPr calcId="124519"/>
</workbook>
</file>

<file path=xl/calcChain.xml><?xml version="1.0" encoding="utf-8"?>
<calcChain xmlns="http://schemas.openxmlformats.org/spreadsheetml/2006/main">
  <c r="S17" i="6"/>
  <c r="U14"/>
  <c r="U12"/>
  <c r="U10"/>
  <c r="Q17"/>
  <c r="M17"/>
  <c r="I17"/>
  <c r="U8"/>
  <c r="U16" i="9"/>
  <c r="U14"/>
  <c r="U12"/>
  <c r="U11"/>
  <c r="U10"/>
  <c r="C17"/>
  <c r="S17"/>
  <c r="W16" s="1"/>
  <c r="Q17"/>
  <c r="O17"/>
  <c r="M17"/>
  <c r="K17"/>
  <c r="W12" s="1"/>
  <c r="I17"/>
  <c r="G17"/>
  <c r="W10" s="1"/>
  <c r="U8"/>
  <c r="U16" i="6"/>
  <c r="U15"/>
  <c r="U13"/>
  <c r="U11"/>
  <c r="O17"/>
  <c r="K17"/>
  <c r="G17"/>
  <c r="V15" i="9"/>
  <c r="V13"/>
  <c r="V11"/>
  <c r="V9"/>
  <c r="D17" i="6"/>
  <c r="T17"/>
  <c r="V8" i="9"/>
  <c r="V10"/>
  <c r="V12"/>
  <c r="V14"/>
  <c r="V16"/>
  <c r="U9"/>
  <c r="U13"/>
  <c r="U15"/>
  <c r="T17"/>
  <c r="R17"/>
  <c r="P17"/>
  <c r="N17"/>
  <c r="L17"/>
  <c r="J17"/>
  <c r="H17"/>
  <c r="F17"/>
  <c r="D17"/>
  <c r="X8" s="1"/>
  <c r="V16" i="6"/>
  <c r="V15"/>
  <c r="V14"/>
  <c r="V13"/>
  <c r="V12"/>
  <c r="V11"/>
  <c r="V10"/>
  <c r="V9"/>
  <c r="V8"/>
  <c r="F17"/>
  <c r="H17"/>
  <c r="J17"/>
  <c r="L17"/>
  <c r="N17"/>
  <c r="X13" s="1"/>
  <c r="P17"/>
  <c r="R17"/>
  <c r="X15" s="1"/>
  <c r="X11" i="9" l="1"/>
  <c r="X15"/>
  <c r="W14"/>
  <c r="X16" i="6"/>
  <c r="X13" i="9"/>
  <c r="V17" i="6"/>
  <c r="U9"/>
  <c r="E17"/>
  <c r="C17"/>
  <c r="X14"/>
  <c r="X9"/>
  <c r="X12" i="9"/>
  <c r="X16"/>
  <c r="W13" i="6"/>
  <c r="W12"/>
  <c r="W11"/>
  <c r="X9" i="9"/>
  <c r="X8" i="6"/>
  <c r="U17"/>
  <c r="W10"/>
  <c r="W14"/>
  <c r="W15"/>
  <c r="W16"/>
  <c r="U17" i="9"/>
  <c r="W11"/>
  <c r="W13"/>
  <c r="W15"/>
  <c r="W8"/>
  <c r="E17"/>
  <c r="W9" s="1"/>
  <c r="X14"/>
  <c r="X10"/>
  <c r="W8" i="6"/>
  <c r="V17" i="9"/>
  <c r="X12" i="6"/>
  <c r="X11"/>
  <c r="X10"/>
  <c r="W9" l="1"/>
</calcChain>
</file>

<file path=xl/sharedStrings.xml><?xml version="1.0" encoding="utf-8"?>
<sst xmlns="http://schemas.openxmlformats.org/spreadsheetml/2006/main" count="99" uniqueCount="25">
  <si>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</si>
  <si>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</si>
  <si>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</si>
  <si>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</si>
  <si>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</si>
  <si>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</si>
  <si>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</si>
  <si>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</si>
  <si>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</si>
  <si>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</si>
  <si>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</si>
  <si>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</si>
  <si>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</si>
  <si>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</si>
  <si>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</si>
  <si>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</si>
  <si>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</si>
  <si>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</si>
  <si>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Забележка: В справката са включени 5 лица, за които извън регулярните тримесечни процедури са прехвърлени 989,65 лв.</t>
  </si>
  <si>
    <t xml:space="preserve">"Ен Ен УПФ" </t>
  </si>
  <si>
    <t>средства
/лв./</t>
  </si>
  <si>
    <t>средства
 /лв./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</si>
  <si>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01.01.2015 г. - 31.12.2015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</si>
  <si>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01.10.2015 г. - 31.12.2015 г. </t>
    </r>
  </si>
  <si>
    <t>и за размера на прехвърлените средства на 15.02.2016 г.</t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</si>
</sst>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9"/>
      <name val="Times New Roman"/>
      <family val="1"/>
    </font>
    <font>
      <b/>
      <i/>
      <sz val="12"/>
      <color indexed="55"/>
      <name val="Times New Roman"/>
      <family val="1"/>
    </font>
    <font>
      <sz val="12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2" fontId="8" fillId="0" borderId="0" xfId="0" applyNumberFormat="1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/>
    <xf numFmtId="0" fontId="6" fillId="0" borderId="5" xfId="0" applyFont="1" applyBorder="1" applyAlignment="1">
      <alignment vertical="center" wrapText="1"/>
    </xf>
    <xf numFmtId="0" fontId="6" fillId="0" borderId="0" xfId="0" applyFont="1" applyBorder="1"/>
    <xf numFmtId="3" fontId="3" fillId="0" borderId="0" xfId="0" applyNumberFormat="1" applyFont="1" applyFill="1"/>
    <xf numFmtId="3" fontId="9" fillId="0" borderId="0" xfId="0" applyNumberFormat="1" applyFont="1" applyFill="1"/>
    <xf numFmtId="3" fontId="6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Fill="1" applyBorder="1"/>
    <xf numFmtId="0" fontId="1" fillId="0" borderId="0" xfId="0" applyFont="1"/>
    <xf numFmtId="1" fontId="3" fillId="0" borderId="0" xfId="0" applyNumberFormat="1" applyFont="1" applyFill="1"/>
    <xf numFmtId="0" fontId="3" fillId="0" borderId="0" xfId="0" applyFont="1"/>
    <xf numFmtId="3" fontId="14" fillId="0" borderId="1" xfId="0" applyNumberFormat="1" applyFont="1" applyFill="1" applyBorder="1" applyAlignment="1"/>
    <xf numFmtId="3" fontId="14" fillId="0" borderId="3" xfId="0" applyNumberFormat="1" applyFont="1" applyFill="1" applyBorder="1" applyAlignment="1"/>
    <xf numFmtId="3" fontId="13" fillId="2" borderId="1" xfId="0" applyNumberFormat="1" applyFont="1" applyFill="1" applyBorder="1" applyAlignment="1"/>
    <xf numFmtId="4" fontId="13" fillId="2" borderId="1" xfId="0" applyNumberFormat="1" applyFont="1" applyFill="1" applyBorder="1" applyAlignment="1"/>
    <xf numFmtId="3" fontId="13" fillId="0" borderId="1" xfId="0" applyNumberFormat="1" applyFont="1" applyBorder="1" applyAlignment="1"/>
    <xf numFmtId="3" fontId="14" fillId="0" borderId="1" xfId="0" applyNumberFormat="1" applyFont="1" applyBorder="1" applyAlignment="1"/>
    <xf numFmtId="3" fontId="13" fillId="0" borderId="3" xfId="0" applyNumberFormat="1" applyFont="1" applyBorder="1" applyAlignment="1"/>
    <xf numFmtId="4" fontId="13" fillId="2" borderId="3" xfId="0" applyNumberFormat="1" applyFont="1" applyFill="1" applyBorder="1" applyAlignment="1"/>
    <xf numFmtId="3" fontId="14" fillId="0" borderId="3" xfId="0" applyNumberFormat="1" applyFont="1" applyBorder="1" applyAlignment="1"/>
    <xf numFmtId="3" fontId="14" fillId="0" borderId="0" xfId="0" applyNumberFormat="1" applyFont="1" applyFill="1"/>
    <xf numFmtId="3" fontId="14" fillId="0" borderId="0" xfId="0" applyNumberFormat="1" applyFont="1"/>
    <xf numFmtId="3" fontId="14" fillId="0" borderId="0" xfId="0" applyNumberFormat="1" applyFont="1" applyFill="1" applyAlignment="1">
      <alignment readingOrder="1"/>
    </xf>
    <xf numFmtId="3" fontId="6" fillId="2" borderId="1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3" fillId="0" borderId="1" xfId="0" applyNumberFormat="1" applyFont="1" applyFill="1" applyBorder="1" applyAlignment="1"/>
    <xf numFmtId="3" fontId="1" fillId="0" borderId="1" xfId="0" applyNumberFormat="1" applyFont="1" applyBorder="1" applyAlignment="1"/>
    <xf numFmtId="3" fontId="6" fillId="0" borderId="3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/>
    <xf numFmtId="3" fontId="1" fillId="0" borderId="3" xfId="0" applyNumberFormat="1" applyFont="1" applyBorder="1" applyAlignment="1"/>
    <xf numFmtId="3" fontId="3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3" fontId="6" fillId="0" borderId="0" xfId="0" applyNumberFormat="1" applyFont="1" applyFill="1" applyAlignment="1">
      <alignment horizontal="left"/>
    </xf>
    <xf numFmtId="3" fontId="3" fillId="0" borderId="8" xfId="0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 algn="ctr"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8801561188136837"/>
          <c:y val="1.7889683941598581E-3"/>
        </c:manualLayout>
      </c:layout>
    </c:title>
    <c:plotArea>
      <c:layout>
        <c:manualLayout>
          <c:layoutTarget val="inner"/>
          <c:xMode val="edge"/>
          <c:yMode val="edge"/>
          <c:x val="9.1991439215789894E-2"/>
          <c:y val="0.12524728929431792"/>
          <c:w val="0.89285808650619714"/>
          <c:h val="0.6640171348444458"/>
        </c:manualLayout>
      </c:layout>
      <c:barChart>
        <c:barDir val="col"/>
        <c:grouping val="clustered"/>
        <c:ser>
          <c:idx val="0"/>
          <c:order val="0"/>
          <c:tx>
            <c:strRef>
              <c:f>'УПФ - IV-то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г.'!$X$8</c:f>
              <c:numCache>
                <c:formatCode>#,##0</c:formatCode>
                <c:ptCount val="1"/>
                <c:pt idx="0">
                  <c:v>-11501973.749999993</c:v>
                </c:pt>
              </c:numCache>
            </c:numRef>
          </c:val>
        </c:ser>
        <c:ser>
          <c:idx val="1"/>
          <c:order val="1"/>
          <c:tx>
            <c:strRef>
              <c:f>'УПФ - IV-то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6.6573698126693812E-3"/>
                  <c:y val="-1.612610727915659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IV-то тримесечие 2015 г.'!$X$9</c:f>
              <c:numCache>
                <c:formatCode>#,##0</c:formatCode>
                <c:ptCount val="1"/>
                <c:pt idx="0">
                  <c:v>-9742931.6199999992</c:v>
                </c:pt>
              </c:numCache>
            </c:numRef>
          </c:val>
        </c:ser>
        <c:ser>
          <c:idx val="2"/>
          <c:order val="2"/>
          <c:tx>
            <c:strRef>
              <c:f>'УПФ - IV-то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204545454545461E-3"/>
                  <c:y val="-1.0139416983523421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IV-то тримесечие 2015 г.'!$X$10</c:f>
              <c:numCache>
                <c:formatCode>#,##0</c:formatCode>
                <c:ptCount val="1"/>
                <c:pt idx="0">
                  <c:v>18583150.659999996</c:v>
                </c:pt>
              </c:numCache>
            </c:numRef>
          </c:val>
        </c:ser>
        <c:ser>
          <c:idx val="3"/>
          <c:order val="3"/>
          <c:tx>
            <c:strRef>
              <c:f>'УПФ - IV-то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7.7109225663619784E-3"/>
                  <c:y val="-1.0859555162157284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IV-то тримесечие 2015 г.'!$X$11</c:f>
              <c:numCache>
                <c:formatCode>#,##0</c:formatCode>
                <c:ptCount val="1"/>
                <c:pt idx="0">
                  <c:v>9784133.540000001</c:v>
                </c:pt>
              </c:numCache>
            </c:numRef>
          </c:val>
        </c:ser>
        <c:ser>
          <c:idx val="4"/>
          <c:order val="4"/>
          <c:tx>
            <c:strRef>
              <c:f>'УПФ - IV-то тримесечие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г.'!$X$12</c:f>
              <c:numCache>
                <c:formatCode>#,##0</c:formatCode>
                <c:ptCount val="1"/>
                <c:pt idx="0">
                  <c:v>-750227.59999999963</c:v>
                </c:pt>
              </c:numCache>
            </c:numRef>
          </c:val>
        </c:ser>
        <c:ser>
          <c:idx val="5"/>
          <c:order val="5"/>
          <c:tx>
            <c:strRef>
              <c:f>'УПФ - IV-то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7321717382664083E-3"/>
                  <c:y val="-8.029298769637229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IV-то тримесечие 2015 г.'!$X$13</c:f>
              <c:numCache>
                <c:formatCode>#,##0</c:formatCode>
                <c:ptCount val="1"/>
                <c:pt idx="0">
                  <c:v>-4146718.8299999991</c:v>
                </c:pt>
              </c:numCache>
            </c:numRef>
          </c:val>
        </c:ser>
        <c:ser>
          <c:idx val="7"/>
          <c:order val="6"/>
          <c:tx>
            <c:strRef>
              <c:f>'УПФ - IV-то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IV-то тримесечие 2015 г.'!$X$14</c:f>
              <c:numCache>
                <c:formatCode>#,##0</c:formatCode>
                <c:ptCount val="1"/>
                <c:pt idx="0">
                  <c:v>-3391775.8000000007</c:v>
                </c:pt>
              </c:numCache>
            </c:numRef>
          </c:val>
        </c:ser>
        <c:ser>
          <c:idx val="8"/>
          <c:order val="7"/>
          <c:tx>
            <c:strRef>
              <c:f>'УПФ - IV-то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4457815288271724E-3"/>
                  <c:y val="-3.950771847029319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IV-то тримесечие 2015 г.'!$X$15</c:f>
              <c:numCache>
                <c:formatCode>#,##0</c:formatCode>
                <c:ptCount val="1"/>
                <c:pt idx="0">
                  <c:v>-420533.95999999996</c:v>
                </c:pt>
              </c:numCache>
            </c:numRef>
          </c:val>
        </c:ser>
        <c:ser>
          <c:idx val="9"/>
          <c:order val="8"/>
          <c:tx>
            <c:strRef>
              <c:f>'УПФ - IV-то тримесечие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IV-то тримесечие 2015 г.'!$X$16</c:f>
              <c:numCache>
                <c:formatCode>#,##0</c:formatCode>
                <c:ptCount val="1"/>
                <c:pt idx="0">
                  <c:v>1586877.3600000008</c:v>
                </c:pt>
              </c:numCache>
            </c:numRef>
          </c:val>
        </c:ser>
        <c:dLbls>
          <c:showVal val="1"/>
        </c:dLbls>
        <c:gapWidth val="20"/>
        <c:axId val="73377664"/>
        <c:axId val="73379200"/>
      </c:barChart>
      <c:catAx>
        <c:axId val="73377664"/>
        <c:scaling>
          <c:orientation val="minMax"/>
        </c:scaling>
        <c:delete val="1"/>
        <c:axPos val="b"/>
        <c:tickLblPos val="nextTo"/>
        <c:crossAx val="73379200"/>
        <c:crosses val="autoZero"/>
        <c:auto val="1"/>
        <c:lblAlgn val="ctr"/>
        <c:lblOffset val="100"/>
      </c:catAx>
      <c:valAx>
        <c:axId val="73379200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73377664"/>
        <c:crosses val="autoZero"/>
        <c:crossBetween val="between"/>
        <c:minorUnit val="400000"/>
      </c:valAx>
    </c:plotArea>
    <c:legend>
      <c:legendPos val="b"/>
      <c:layout>
        <c:manualLayout>
          <c:xMode val="edge"/>
          <c:yMode val="edge"/>
          <c:x val="0.13636369807222401"/>
          <c:y val="0.81709741550695825"/>
          <c:w val="0.79978436962621047"/>
          <c:h val="0.15904572564612357"/>
        </c:manualLayout>
      </c:layout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3822006627857983"/>
          <c:y val="1.1284653871391076E-2"/>
        </c:manualLayout>
      </c:layout>
    </c:title>
    <c:plotArea>
      <c:layout>
        <c:manualLayout>
          <c:layoutTarget val="inner"/>
          <c:xMode val="edge"/>
          <c:yMode val="edge"/>
          <c:x val="6.4060871400048708E-2"/>
          <c:y val="0.10999528379265114"/>
          <c:w val="0.9153104167837447"/>
          <c:h val="0.67770464238845374"/>
        </c:manualLayout>
      </c:layout>
      <c:barChart>
        <c:barDir val="col"/>
        <c:grouping val="clustered"/>
        <c:ser>
          <c:idx val="0"/>
          <c:order val="0"/>
          <c:tx>
            <c:strRef>
              <c:f>'УПФ - IV-то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г.'!$W$8</c:f>
              <c:numCache>
                <c:formatCode>#,##0</c:formatCode>
                <c:ptCount val="1"/>
                <c:pt idx="0">
                  <c:v>-1302</c:v>
                </c:pt>
              </c:numCache>
            </c:numRef>
          </c:val>
        </c:ser>
        <c:ser>
          <c:idx val="1"/>
          <c:order val="1"/>
          <c:tx>
            <c:strRef>
              <c:f>'УПФ - IV-то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г.'!$W$9</c:f>
              <c:numCache>
                <c:formatCode>#,##0</c:formatCode>
                <c:ptCount val="1"/>
                <c:pt idx="0">
                  <c:v>-4503</c:v>
                </c:pt>
              </c:numCache>
            </c:numRef>
          </c:val>
        </c:ser>
        <c:ser>
          <c:idx val="2"/>
          <c:order val="2"/>
          <c:tx>
            <c:strRef>
              <c:f>'УПФ - IV-то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5.5423847644872955E-3"/>
                  <c:y val="-6.8757776959296182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IV-то тримесечие 2015 г.'!$W$10</c:f>
              <c:numCache>
                <c:formatCode>#,##0</c:formatCode>
                <c:ptCount val="1"/>
                <c:pt idx="0">
                  <c:v>7616</c:v>
                </c:pt>
              </c:numCache>
            </c:numRef>
          </c:val>
        </c:ser>
        <c:ser>
          <c:idx val="3"/>
          <c:order val="3"/>
          <c:tx>
            <c:strRef>
              <c:f>'УПФ - IV-то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3538687952709285E-4"/>
                  <c:y val="9.63846271699684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IV-то тримесечие 2015 г.'!$W$11</c:f>
              <c:numCache>
                <c:formatCode>#,##0</c:formatCode>
                <c:ptCount val="1"/>
                <c:pt idx="0">
                  <c:v>3536</c:v>
                </c:pt>
              </c:numCache>
            </c:numRef>
          </c:val>
        </c:ser>
        <c:ser>
          <c:idx val="4"/>
          <c:order val="4"/>
          <c:tx>
            <c:strRef>
              <c:f>'УПФ - IV-то тримесечие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г.'!$W$12</c:f>
              <c:numCache>
                <c:formatCode>#,##0</c:formatCode>
                <c:ptCount val="1"/>
                <c:pt idx="0">
                  <c:v>-745</c:v>
                </c:pt>
              </c:numCache>
            </c:numRef>
          </c:val>
        </c:ser>
        <c:ser>
          <c:idx val="5"/>
          <c:order val="5"/>
          <c:tx>
            <c:strRef>
              <c:f>'УПФ - IV-то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г.'!$W$13</c:f>
              <c:numCache>
                <c:formatCode>#,##0</c:formatCode>
                <c:ptCount val="1"/>
                <c:pt idx="0">
                  <c:v>-2103</c:v>
                </c:pt>
              </c:numCache>
            </c:numRef>
          </c:val>
        </c:ser>
        <c:ser>
          <c:idx val="7"/>
          <c:order val="6"/>
          <c:tx>
            <c:strRef>
              <c:f>'УПФ - IV-то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г.'!$W$14</c:f>
              <c:numCache>
                <c:formatCode>#,##0</c:formatCode>
                <c:ptCount val="1"/>
                <c:pt idx="0">
                  <c:v>-2492</c:v>
                </c:pt>
              </c:numCache>
            </c:numRef>
          </c:val>
        </c:ser>
        <c:ser>
          <c:idx val="8"/>
          <c:order val="7"/>
          <c:tx>
            <c:strRef>
              <c:f>'УПФ - IV-то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IV-то тримесечие 2015 г.'!$W$15</c:f>
              <c:numCache>
                <c:formatCode>#,##0</c:formatCode>
                <c:ptCount val="1"/>
                <c:pt idx="0">
                  <c:v>-240</c:v>
                </c:pt>
              </c:numCache>
            </c:numRef>
          </c:val>
        </c:ser>
        <c:ser>
          <c:idx val="9"/>
          <c:order val="8"/>
          <c:tx>
            <c:strRef>
              <c:f>'УПФ - IV-то тримесечие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IV-то тримесечие 2015 г.'!$W$16</c:f>
              <c:numCache>
                <c:formatCode>#,##0</c:formatCode>
                <c:ptCount val="1"/>
                <c:pt idx="0">
                  <c:v>233</c:v>
                </c:pt>
              </c:numCache>
            </c:numRef>
          </c:val>
        </c:ser>
        <c:dLbls>
          <c:showVal val="1"/>
        </c:dLbls>
        <c:gapWidth val="20"/>
        <c:axId val="73458816"/>
        <c:axId val="73460352"/>
      </c:barChart>
      <c:catAx>
        <c:axId val="73458816"/>
        <c:scaling>
          <c:orientation val="minMax"/>
        </c:scaling>
        <c:delete val="1"/>
        <c:axPos val="b"/>
        <c:tickLblPos val="nextTo"/>
        <c:crossAx val="73460352"/>
        <c:crosses val="autoZero"/>
        <c:auto val="1"/>
        <c:lblAlgn val="ctr"/>
        <c:lblOffset val="100"/>
      </c:catAx>
      <c:valAx>
        <c:axId val="73460352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7345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532041800963804"/>
          <c:y val="0.81150960296629582"/>
          <c:w val="0.8295340281161927"/>
          <c:h val="0.16666708328125646"/>
        </c:manualLayout>
      </c:layout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6882906910387613"/>
          <c:y val="1.2923042153977328E-2"/>
        </c:manualLayout>
      </c:layout>
    </c:title>
    <c:plotArea>
      <c:layout>
        <c:manualLayout>
          <c:layoutTarget val="inner"/>
          <c:xMode val="edge"/>
          <c:yMode val="edge"/>
          <c:x val="0.10388139434551845"/>
          <c:y val="0.14612139236020177"/>
          <c:w val="0.87899641369284987"/>
          <c:h val="0.64314303177856302"/>
        </c:manualLayout>
      </c:layout>
      <c:barChart>
        <c:barDir val="col"/>
        <c:grouping val="clustered"/>
        <c:ser>
          <c:idx val="0"/>
          <c:order val="0"/>
          <c:tx>
            <c:strRef>
              <c:f>'УПФ - 2015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- 2015 г.'!$X$8</c:f>
              <c:numCache>
                <c:formatCode>#,##0</c:formatCode>
                <c:ptCount val="1"/>
                <c:pt idx="0">
                  <c:v>-44290893.000000015</c:v>
                </c:pt>
              </c:numCache>
            </c:numRef>
          </c:val>
        </c:ser>
        <c:ser>
          <c:idx val="1"/>
          <c:order val="1"/>
          <c:tx>
            <c:strRef>
              <c:f>'УПФ - 2015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- 2015 г.'!$X$9</c:f>
              <c:numCache>
                <c:formatCode>#,##0</c:formatCode>
                <c:ptCount val="1"/>
                <c:pt idx="0">
                  <c:v>-34364064.039999999</c:v>
                </c:pt>
              </c:numCache>
            </c:numRef>
          </c:val>
        </c:ser>
        <c:ser>
          <c:idx val="2"/>
          <c:order val="2"/>
          <c:tx>
            <c:strRef>
              <c:f>'УПФ - 2015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г.'!$X$10</c:f>
              <c:numCache>
                <c:formatCode>#,##0</c:formatCode>
                <c:ptCount val="1"/>
                <c:pt idx="0">
                  <c:v>62936714.86999999</c:v>
                </c:pt>
              </c:numCache>
            </c:numRef>
          </c:val>
        </c:ser>
        <c:ser>
          <c:idx val="3"/>
          <c:order val="3"/>
          <c:tx>
            <c:strRef>
              <c:f>'УПФ - 2015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г.'!$X$11</c:f>
              <c:numCache>
                <c:formatCode>#,##0</c:formatCode>
                <c:ptCount val="1"/>
                <c:pt idx="0">
                  <c:v>23784294.659999996</c:v>
                </c:pt>
              </c:numCache>
            </c:numRef>
          </c:val>
        </c:ser>
        <c:ser>
          <c:idx val="4"/>
          <c:order val="4"/>
          <c:tx>
            <c:strRef>
              <c:f>'УПФ - 2015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г.'!$X$12</c:f>
              <c:numCache>
                <c:formatCode>#,##0</c:formatCode>
                <c:ptCount val="1"/>
                <c:pt idx="0">
                  <c:v>3679202.6100000031</c:v>
                </c:pt>
              </c:numCache>
            </c:numRef>
          </c:val>
        </c:ser>
        <c:ser>
          <c:idx val="5"/>
          <c:order val="5"/>
          <c:tx>
            <c:strRef>
              <c:f>'УПФ - 2015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1177857346908773E-3"/>
                  <c:y val="-4.4149960706966395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- 2015 г.'!$X$13</c:f>
              <c:numCache>
                <c:formatCode>#,##0</c:formatCode>
                <c:ptCount val="1"/>
                <c:pt idx="0">
                  <c:v>-5516999.200000003</c:v>
                </c:pt>
              </c:numCache>
            </c:numRef>
          </c:val>
        </c:ser>
        <c:ser>
          <c:idx val="7"/>
          <c:order val="6"/>
          <c:tx>
            <c:strRef>
              <c:f>'УПФ - 2015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347202295552381E-3"/>
                  <c:y val="-1.3046314416177441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- 2015 г.'!$X$14</c:f>
              <c:numCache>
                <c:formatCode>#,##0</c:formatCode>
                <c:ptCount val="1"/>
                <c:pt idx="0">
                  <c:v>-9435718.0499999989</c:v>
                </c:pt>
              </c:numCache>
            </c:numRef>
          </c:val>
        </c:ser>
        <c:ser>
          <c:idx val="8"/>
          <c:order val="7"/>
          <c:tx>
            <c:strRef>
              <c:f>'УПФ - 2015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6973558024689329E-3"/>
                  <c:y val="-9.0718680045709637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- 2015 г.'!$X$15</c:f>
              <c:numCache>
                <c:formatCode>#,##0</c:formatCode>
                <c:ptCount val="1"/>
                <c:pt idx="0">
                  <c:v>-2151289.8899999987</c:v>
                </c:pt>
              </c:numCache>
            </c:numRef>
          </c:val>
        </c:ser>
        <c:ser>
          <c:idx val="9"/>
          <c:order val="8"/>
          <c:tx>
            <c:strRef>
              <c:f>'УПФ - 2015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- 2015 г.'!$X$16</c:f>
              <c:numCache>
                <c:formatCode>#,##0</c:formatCode>
                <c:ptCount val="1"/>
                <c:pt idx="0">
                  <c:v>5358752.0399999991</c:v>
                </c:pt>
              </c:numCache>
            </c:numRef>
          </c:val>
        </c:ser>
        <c:dLbls>
          <c:showVal val="1"/>
        </c:dLbls>
        <c:gapWidth val="20"/>
        <c:axId val="74765056"/>
        <c:axId val="74766592"/>
      </c:barChart>
      <c:catAx>
        <c:axId val="74765056"/>
        <c:scaling>
          <c:orientation val="minMax"/>
        </c:scaling>
        <c:delete val="1"/>
        <c:axPos val="b"/>
        <c:tickLblPos val="nextTo"/>
        <c:crossAx val="74766592"/>
        <c:crosses val="autoZero"/>
        <c:auto val="1"/>
        <c:lblAlgn val="ctr"/>
        <c:lblOffset val="100"/>
      </c:catAx>
      <c:valAx>
        <c:axId val="74766592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74765056"/>
        <c:crosses val="autoZero"/>
        <c:crossBetween val="between"/>
        <c:minorUnit val="400000"/>
      </c:valAx>
    </c:plotArea>
    <c:legend>
      <c:legendPos val="b"/>
      <c:layout>
        <c:manualLayout>
          <c:xMode val="edge"/>
          <c:yMode val="edge"/>
          <c:x val="0.13013714501903478"/>
          <c:y val="0.81709741550695825"/>
          <c:w val="0.84360821451372825"/>
          <c:h val="0.15904572564612357"/>
        </c:manualLayout>
      </c:layout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2132596240365925"/>
          <c:y val="2.45536007217848E-2"/>
        </c:manualLayout>
      </c:layout>
    </c:title>
    <c:plotArea>
      <c:layout>
        <c:manualLayout>
          <c:layoutTarget val="inner"/>
          <c:xMode val="edge"/>
          <c:yMode val="edge"/>
          <c:x val="6.7505758537524205E-2"/>
          <c:y val="0.14124528379265136"/>
          <c:w val="0.91075565755710786"/>
          <c:h val="0.64645464238845274"/>
        </c:manualLayout>
      </c:layout>
      <c:barChart>
        <c:barDir val="col"/>
        <c:grouping val="clustered"/>
        <c:ser>
          <c:idx val="0"/>
          <c:order val="0"/>
          <c:tx>
            <c:strRef>
              <c:f>'УПФ - 2015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г.'!$W$8</c:f>
              <c:numCache>
                <c:formatCode>#,##0</c:formatCode>
                <c:ptCount val="1"/>
                <c:pt idx="0">
                  <c:v>-4119</c:v>
                </c:pt>
              </c:numCache>
            </c:numRef>
          </c:val>
        </c:ser>
        <c:ser>
          <c:idx val="1"/>
          <c:order val="1"/>
          <c:tx>
            <c:strRef>
              <c:f>'УПФ - 2015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 w="9525">
              <a:solidFill>
                <a:sysClr val="windowText" lastClr="000000"/>
              </a:solidFill>
              <a:prstDash val="solid"/>
            </a:ln>
          </c:spPr>
          <c:dLbls>
            <c:showVal val="1"/>
          </c:dLbls>
          <c:val>
            <c:numRef>
              <c:f>'УПФ - 2015 г.'!$W$9</c:f>
              <c:numCache>
                <c:formatCode>#,##0</c:formatCode>
                <c:ptCount val="1"/>
                <c:pt idx="0">
                  <c:v>-16073</c:v>
                </c:pt>
              </c:numCache>
            </c:numRef>
          </c:val>
        </c:ser>
        <c:ser>
          <c:idx val="2"/>
          <c:order val="2"/>
          <c:tx>
            <c:strRef>
              <c:f>'УПФ - 2015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>
                  <a:alpha val="77000"/>
                </a:sysClr>
              </a:solidFill>
            </a:ln>
          </c:spPr>
          <c:dLbls>
            <c:dLbl>
              <c:idx val="0"/>
              <c:layout>
                <c:manualLayout>
                  <c:x val="1.499030360070618E-3"/>
                  <c:y val="4.356340223097113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- 2015 г.'!$W$10</c:f>
              <c:numCache>
                <c:formatCode>#,##0</c:formatCode>
                <c:ptCount val="1"/>
                <c:pt idx="0">
                  <c:v>23660</c:v>
                </c:pt>
              </c:numCache>
            </c:numRef>
          </c:val>
        </c:ser>
        <c:ser>
          <c:idx val="3"/>
          <c:order val="3"/>
          <c:tx>
            <c:strRef>
              <c:f>'УПФ - 2015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6.2344700250877559E-4"/>
                  <c:y val="1.5194389763779548E-4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- 2015 г.'!$W$11</c:f>
              <c:numCache>
                <c:formatCode>#,##0</c:formatCode>
                <c:ptCount val="1"/>
                <c:pt idx="0">
                  <c:v>9232</c:v>
                </c:pt>
              </c:numCache>
            </c:numRef>
          </c:val>
        </c:ser>
        <c:ser>
          <c:idx val="4"/>
          <c:order val="4"/>
          <c:tx>
            <c:strRef>
              <c:f>'УПФ - 2015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г.'!$W$12</c:f>
              <c:numCache>
                <c:formatCode>#,##0</c:formatCode>
                <c:ptCount val="1"/>
                <c:pt idx="0">
                  <c:v>-1002</c:v>
                </c:pt>
              </c:numCache>
            </c:numRef>
          </c:val>
        </c:ser>
        <c:ser>
          <c:idx val="5"/>
          <c:order val="5"/>
          <c:tx>
            <c:strRef>
              <c:f>'УПФ - 2015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г.'!$W$13</c:f>
              <c:numCache>
                <c:formatCode>#,##0</c:formatCode>
                <c:ptCount val="1"/>
                <c:pt idx="0">
                  <c:v>-3694</c:v>
                </c:pt>
              </c:numCache>
            </c:numRef>
          </c:val>
        </c:ser>
        <c:ser>
          <c:idx val="7"/>
          <c:order val="6"/>
          <c:tx>
            <c:strRef>
              <c:f>'УПФ - 2015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2.0356743568454819E-3"/>
                  <c:y val="-4.9696522309711413E-3"/>
                </c:manualLayout>
              </c:layout>
              <c:dLblPos val="outEnd"/>
              <c:showVal val="1"/>
            </c:dLbl>
            <c:dLblPos val="ctr"/>
            <c:showVal val="1"/>
          </c:dLbls>
          <c:val>
            <c:numRef>
              <c:f>'УПФ - 2015 г.'!$W$14</c:f>
              <c:numCache>
                <c:formatCode>#,##0</c:formatCode>
                <c:ptCount val="1"/>
                <c:pt idx="0">
                  <c:v>-7557</c:v>
                </c:pt>
              </c:numCache>
            </c:numRef>
          </c:val>
        </c:ser>
        <c:ser>
          <c:idx val="8"/>
          <c:order val="7"/>
          <c:tx>
            <c:strRef>
              <c:f>'УПФ - 2015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- 2015 г.'!$W$15</c:f>
              <c:numCache>
                <c:formatCode>#,##0</c:formatCode>
                <c:ptCount val="1"/>
                <c:pt idx="0">
                  <c:v>-1234</c:v>
                </c:pt>
              </c:numCache>
            </c:numRef>
          </c:val>
        </c:ser>
        <c:ser>
          <c:idx val="9"/>
          <c:order val="8"/>
          <c:tx>
            <c:strRef>
              <c:f>'УПФ - 2015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- 2015 г.'!$W$16</c:f>
              <c:numCache>
                <c:formatCode>#,##0</c:formatCode>
                <c:ptCount val="1"/>
                <c:pt idx="0">
                  <c:v>787</c:v>
                </c:pt>
              </c:numCache>
            </c:numRef>
          </c:val>
        </c:ser>
        <c:dLbls>
          <c:showVal val="1"/>
        </c:dLbls>
        <c:gapWidth val="20"/>
        <c:axId val="73617408"/>
        <c:axId val="73618944"/>
      </c:barChart>
      <c:catAx>
        <c:axId val="73617408"/>
        <c:scaling>
          <c:orientation val="minMax"/>
        </c:scaling>
        <c:delete val="1"/>
        <c:axPos val="b"/>
        <c:tickLblPos val="nextTo"/>
        <c:crossAx val="73618944"/>
        <c:crosses val="autoZero"/>
        <c:auto val="1"/>
        <c:lblAlgn val="ctr"/>
        <c:lblOffset val="100"/>
      </c:catAx>
      <c:valAx>
        <c:axId val="73618944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73617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6956521739130543E-2"/>
          <c:y val="0.81150960296629582"/>
          <c:w val="0.87414235691934383"/>
          <c:h val="0.16666708328125646"/>
        </c:manualLayout>
      </c:layout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19</xdr:row>
      <xdr:rowOff>88901</xdr:rowOff>
    </xdr:from>
    <xdr:to>
      <xdr:col>24</xdr:col>
      <xdr:colOff>0</xdr:colOff>
      <xdr:row>44</xdr:row>
      <xdr:rowOff>19051</xdr:rowOff>
    </xdr:to>
    <xdr:graphicFrame macro="">
      <xdr:nvGraphicFramePr>
        <xdr:cNvPr id="1230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12701</xdr:colOff>
      <xdr:row>19</xdr:row>
      <xdr:rowOff>88900</xdr:rowOff>
    </xdr:from>
    <xdr:to>
      <xdr:col>11</xdr:col>
      <xdr:colOff>558801</xdr:colOff>
      <xdr:row>44</xdr:row>
      <xdr:rowOff>31750</xdr:rowOff>
    </xdr:to>
    <xdr:graphicFrame macro="">
      <xdr:nvGraphicFramePr>
        <xdr:cNvPr id="1230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546100</xdr:colOff>
      <xdr:row>43</xdr:row>
      <xdr:rowOff>19050</xdr:rowOff>
    </xdr:to>
    <xdr:graphicFrame macro="">
      <xdr:nvGraphicFramePr>
        <xdr:cNvPr id="942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21"/>
  <sheetViews>
    <sheetView tabSelected="1" zoomScale="75" zoomScaleNormal="75" zoomScaleSheetLayoutView="75" workbookViewId="0">
      <selection sqref="A1:X1"/>
    </sheetView>
  </sheetViews>
  <sheetFormatPr defaultRowHeight="15.75"/>
  <cols>
    <col min="1" max="1" width="5.7109375" style="6" customWidth="1"/>
    <col min="2" max="2" width="24.42578125" style="6" customWidth="1"/>
    <col min="3" max="3" width="7.7109375" style="6" customWidth="1"/>
    <col min="4" max="4" width="13.7109375" style="6" customWidth="1"/>
    <col min="5" max="5" width="7.7109375" style="6" customWidth="1"/>
    <col min="6" max="6" width="13.7109375" style="6" customWidth="1"/>
    <col min="7" max="7" width="7.7109375" style="6" customWidth="1"/>
    <col min="8" max="8" width="13.7109375" style="6" customWidth="1"/>
    <col min="9" max="9" width="7.7109375" style="6" customWidth="1"/>
    <col min="10" max="10" width="14.28515625" style="6" customWidth="1"/>
    <col min="11" max="11" width="7.7109375" style="6" customWidth="1"/>
    <col min="12" max="12" width="13.7109375" style="6" customWidth="1"/>
    <col min="13" max="13" width="7.7109375" style="6" customWidth="1"/>
    <col min="14" max="14" width="13.7109375" style="6" customWidth="1"/>
    <col min="15" max="15" width="7.7109375" style="6" customWidth="1"/>
    <col min="16" max="16" width="13.7109375" style="6" customWidth="1"/>
    <col min="17" max="17" width="7.7109375" style="6" customWidth="1"/>
    <col min="18" max="18" width="13.7109375" style="6" customWidth="1"/>
    <col min="19" max="19" width="7.7109375" style="6" customWidth="1"/>
    <col min="20" max="20" width="13.7109375" style="6" customWidth="1"/>
    <col min="21" max="21" width="7.7109375" style="29" customWidth="1"/>
    <col min="22" max="22" width="14" style="29" customWidth="1"/>
    <col min="23" max="23" width="7.7109375" style="6" customWidth="1"/>
    <col min="24" max="24" width="13" style="6" customWidth="1"/>
    <col min="25" max="16384" width="9.140625" style="6"/>
  </cols>
  <sheetData>
    <row r="1" spans="1:94" ht="18.75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94" ht="18.75">
      <c r="A2" s="58" t="s">
        <v>24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2" t="s">
        <v>4</v>
      </c>
      <c r="B5" s="52"/>
      <c r="C5" s="60" t="s">
        <v>5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2"/>
      <c r="B6" s="52"/>
      <c r="C6" s="52" t="s">
        <v>7</v>
      </c>
      <c r="D6" s="52"/>
      <c r="E6" s="52" t="s">
        <v>8</v>
      </c>
      <c r="F6" s="52"/>
      <c r="G6" s="52" t="s">
        <v>9</v>
      </c>
      <c r="H6" s="52"/>
      <c r="I6" s="52" t="s">
        <v>10</v>
      </c>
      <c r="J6" s="52"/>
      <c r="K6" s="52" t="s">
        <v>19</v>
      </c>
      <c r="L6" s="52"/>
      <c r="M6" s="52" t="s">
        <v>11</v>
      </c>
      <c r="N6" s="52"/>
      <c r="O6" s="52" t="s">
        <v>12</v>
      </c>
      <c r="P6" s="52"/>
      <c r="Q6" s="52" t="s">
        <v>14</v>
      </c>
      <c r="R6" s="52"/>
      <c r="S6" s="52" t="s">
        <v>15</v>
      </c>
      <c r="T6" s="52"/>
      <c r="U6" s="61" t="s">
        <v>0</v>
      </c>
      <c r="V6" s="61"/>
      <c r="W6" s="59" t="s">
        <v>6</v>
      </c>
      <c r="X6" s="5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2"/>
      <c r="B7" s="52"/>
      <c r="C7" s="11" t="s">
        <v>2</v>
      </c>
      <c r="D7" s="11" t="s">
        <v>20</v>
      </c>
      <c r="E7" s="11" t="s">
        <v>2</v>
      </c>
      <c r="F7" s="11" t="s">
        <v>20</v>
      </c>
      <c r="G7" s="11" t="s">
        <v>2</v>
      </c>
      <c r="H7" s="11" t="s">
        <v>20</v>
      </c>
      <c r="I7" s="11" t="s">
        <v>2</v>
      </c>
      <c r="J7" s="11" t="s">
        <v>20</v>
      </c>
      <c r="K7" s="11" t="s">
        <v>2</v>
      </c>
      <c r="L7" s="11" t="s">
        <v>20</v>
      </c>
      <c r="M7" s="11" t="s">
        <v>2</v>
      </c>
      <c r="N7" s="11" t="s">
        <v>20</v>
      </c>
      <c r="O7" s="11" t="s">
        <v>2</v>
      </c>
      <c r="P7" s="11" t="s">
        <v>20</v>
      </c>
      <c r="Q7" s="11" t="s">
        <v>2</v>
      </c>
      <c r="R7" s="11" t="s">
        <v>20</v>
      </c>
      <c r="S7" s="11" t="s">
        <v>2</v>
      </c>
      <c r="T7" s="11" t="s">
        <v>20</v>
      </c>
      <c r="U7" s="3" t="s">
        <v>2</v>
      </c>
      <c r="V7" s="5" t="s">
        <v>20</v>
      </c>
      <c r="W7" s="2" t="s">
        <v>2</v>
      </c>
      <c r="X7" s="4" t="s">
        <v>21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3" t="s">
        <v>1</v>
      </c>
      <c r="B8" s="14" t="s">
        <v>7</v>
      </c>
      <c r="C8" s="32"/>
      <c r="D8" s="33"/>
      <c r="E8" s="34">
        <v>627</v>
      </c>
      <c r="F8" s="34">
        <v>1508473.76</v>
      </c>
      <c r="G8" s="34">
        <v>4270</v>
      </c>
      <c r="H8" s="34">
        <v>9975822.8300000001</v>
      </c>
      <c r="I8" s="34">
        <v>4569</v>
      </c>
      <c r="J8" s="34">
        <v>9640118.6699999999</v>
      </c>
      <c r="K8" s="34">
        <v>1004</v>
      </c>
      <c r="L8" s="34">
        <v>2452629.7599999998</v>
      </c>
      <c r="M8" s="34">
        <v>940</v>
      </c>
      <c r="N8" s="34">
        <v>2423821.4300000002</v>
      </c>
      <c r="O8" s="34">
        <v>53</v>
      </c>
      <c r="P8" s="34">
        <v>151592.49</v>
      </c>
      <c r="Q8" s="34">
        <v>245</v>
      </c>
      <c r="R8" s="34">
        <v>406116.85</v>
      </c>
      <c r="S8" s="34">
        <v>396</v>
      </c>
      <c r="T8" s="34">
        <v>773224.91</v>
      </c>
      <c r="U8" s="30">
        <f>C8+E8+G8+I8+K8+M8+O8+Q8+S8</f>
        <v>12104</v>
      </c>
      <c r="V8" s="30">
        <f>D8+F8+H8+J8+L8+N8+P8+R8+T8</f>
        <v>27331800.699999996</v>
      </c>
      <c r="W8" s="35">
        <f>C17-U8</f>
        <v>-1302</v>
      </c>
      <c r="X8" s="35">
        <f>D17-V8</f>
        <v>-11501973.749999993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4"/>
      <c r="B9" s="14" t="s">
        <v>8</v>
      </c>
      <c r="C9" s="34">
        <v>1788</v>
      </c>
      <c r="D9" s="34">
        <v>2722042.88</v>
      </c>
      <c r="E9" s="32"/>
      <c r="F9" s="33"/>
      <c r="G9" s="34">
        <v>1907</v>
      </c>
      <c r="H9" s="34">
        <v>4665753.87</v>
      </c>
      <c r="I9" s="34">
        <v>1792</v>
      </c>
      <c r="J9" s="34">
        <v>4281460.7</v>
      </c>
      <c r="K9" s="34">
        <v>519</v>
      </c>
      <c r="L9" s="34">
        <v>1264914.56</v>
      </c>
      <c r="M9" s="34">
        <v>68</v>
      </c>
      <c r="N9" s="34">
        <v>314066.17</v>
      </c>
      <c r="O9" s="34">
        <v>37</v>
      </c>
      <c r="P9" s="34">
        <v>92148.95</v>
      </c>
      <c r="Q9" s="34">
        <v>123</v>
      </c>
      <c r="R9" s="34">
        <v>217793.35</v>
      </c>
      <c r="S9" s="34">
        <v>192</v>
      </c>
      <c r="T9" s="34">
        <v>504977.96</v>
      </c>
      <c r="U9" s="30">
        <f t="shared" ref="U9:U16" si="0">C9+E9+G9+I9+K9+M9+O9+Q9+S9</f>
        <v>6426</v>
      </c>
      <c r="V9" s="30">
        <f t="shared" ref="V9:V16" si="1">D9+F9+H9+J9+L9+N9+P9+R9+T9</f>
        <v>14063158.439999999</v>
      </c>
      <c r="W9" s="35">
        <f>E17-U9</f>
        <v>-4503</v>
      </c>
      <c r="X9" s="35">
        <f>F17-V9</f>
        <v>-9742931.6199999992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4"/>
      <c r="B10" s="14" t="s">
        <v>9</v>
      </c>
      <c r="C10" s="34">
        <v>1783</v>
      </c>
      <c r="D10" s="34">
        <v>3042769.91</v>
      </c>
      <c r="E10" s="34">
        <v>301</v>
      </c>
      <c r="F10" s="34">
        <v>649740.65</v>
      </c>
      <c r="G10" s="32"/>
      <c r="H10" s="33"/>
      <c r="I10" s="34">
        <v>1954</v>
      </c>
      <c r="J10" s="34">
        <v>4247210.6900000004</v>
      </c>
      <c r="K10" s="34">
        <v>438</v>
      </c>
      <c r="L10" s="34">
        <v>1015853.37</v>
      </c>
      <c r="M10" s="34">
        <v>490</v>
      </c>
      <c r="N10" s="34">
        <v>1365696.89</v>
      </c>
      <c r="O10" s="34">
        <v>16</v>
      </c>
      <c r="P10" s="34">
        <v>34705.370000000003</v>
      </c>
      <c r="Q10" s="34">
        <v>122</v>
      </c>
      <c r="R10" s="34">
        <v>186920.48</v>
      </c>
      <c r="S10" s="34">
        <v>200</v>
      </c>
      <c r="T10" s="34">
        <v>599401.87</v>
      </c>
      <c r="U10" s="30">
        <f t="shared" si="0"/>
        <v>5304</v>
      </c>
      <c r="V10" s="30">
        <f t="shared" si="1"/>
        <v>11142299.229999999</v>
      </c>
      <c r="W10" s="35">
        <f>G17-U10</f>
        <v>7616</v>
      </c>
      <c r="X10" s="35">
        <f>H17-V10</f>
        <v>18583150.659999996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4"/>
      <c r="B11" s="16" t="s">
        <v>10</v>
      </c>
      <c r="C11" s="34">
        <v>3491</v>
      </c>
      <c r="D11" s="34">
        <v>4686510.46</v>
      </c>
      <c r="E11" s="34">
        <v>526</v>
      </c>
      <c r="F11" s="34">
        <v>1220213.5900000001</v>
      </c>
      <c r="G11" s="34">
        <v>2950</v>
      </c>
      <c r="H11" s="34">
        <v>6648618.6600000001</v>
      </c>
      <c r="I11" s="32"/>
      <c r="J11" s="33"/>
      <c r="K11" s="34">
        <v>803</v>
      </c>
      <c r="L11" s="34">
        <v>1618815.23</v>
      </c>
      <c r="M11" s="34">
        <v>630</v>
      </c>
      <c r="N11" s="34">
        <v>1615267.02</v>
      </c>
      <c r="O11" s="34">
        <v>34</v>
      </c>
      <c r="P11" s="34">
        <v>87628.11</v>
      </c>
      <c r="Q11" s="34">
        <v>199</v>
      </c>
      <c r="R11" s="34">
        <v>273049.05</v>
      </c>
      <c r="S11" s="34">
        <v>246</v>
      </c>
      <c r="T11" s="34">
        <v>473655.03</v>
      </c>
      <c r="U11" s="30">
        <f t="shared" si="0"/>
        <v>8879</v>
      </c>
      <c r="V11" s="30">
        <f t="shared" si="1"/>
        <v>16623757.15</v>
      </c>
      <c r="W11" s="35">
        <f>I17-U11</f>
        <v>3536</v>
      </c>
      <c r="X11" s="35">
        <f>J17-V11</f>
        <v>9784133.540000001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4"/>
      <c r="B12" s="17" t="s">
        <v>19</v>
      </c>
      <c r="C12" s="34">
        <v>1083</v>
      </c>
      <c r="D12" s="34">
        <v>1549389.55</v>
      </c>
      <c r="E12" s="34">
        <v>182</v>
      </c>
      <c r="F12" s="34">
        <v>415106.53</v>
      </c>
      <c r="G12" s="34">
        <v>1203</v>
      </c>
      <c r="H12" s="34">
        <v>2936425.26</v>
      </c>
      <c r="I12" s="34">
        <v>1269</v>
      </c>
      <c r="J12" s="34">
        <v>2526963.5699999998</v>
      </c>
      <c r="K12" s="32"/>
      <c r="L12" s="33"/>
      <c r="M12" s="34">
        <v>322</v>
      </c>
      <c r="N12" s="34">
        <v>873505.53</v>
      </c>
      <c r="O12" s="34">
        <v>21</v>
      </c>
      <c r="P12" s="34">
        <v>64179.51</v>
      </c>
      <c r="Q12" s="34">
        <v>78</v>
      </c>
      <c r="R12" s="34">
        <v>134639.5</v>
      </c>
      <c r="S12" s="34">
        <v>90</v>
      </c>
      <c r="T12" s="34">
        <v>207498.41</v>
      </c>
      <c r="U12" s="30">
        <f t="shared" si="0"/>
        <v>4248</v>
      </c>
      <c r="V12" s="30">
        <f t="shared" si="1"/>
        <v>8707707.8599999994</v>
      </c>
      <c r="W12" s="35">
        <f>K17-U12</f>
        <v>-745</v>
      </c>
      <c r="X12" s="35">
        <f>L17-V12</f>
        <v>-750227.59999999963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4"/>
      <c r="B13" s="14" t="s">
        <v>11</v>
      </c>
      <c r="C13" s="34">
        <v>1230</v>
      </c>
      <c r="D13" s="34">
        <v>2270949.7400000002</v>
      </c>
      <c r="E13" s="34">
        <v>73</v>
      </c>
      <c r="F13" s="34">
        <v>138922.5</v>
      </c>
      <c r="G13" s="34">
        <v>1396</v>
      </c>
      <c r="H13" s="34">
        <v>3624968.11</v>
      </c>
      <c r="I13" s="34">
        <v>1413</v>
      </c>
      <c r="J13" s="34">
        <v>3427744.84</v>
      </c>
      <c r="K13" s="34">
        <v>328</v>
      </c>
      <c r="L13" s="34">
        <v>853757.18</v>
      </c>
      <c r="M13" s="32"/>
      <c r="N13" s="33"/>
      <c r="O13" s="34">
        <v>18</v>
      </c>
      <c r="P13" s="34">
        <v>34265.17</v>
      </c>
      <c r="Q13" s="34">
        <v>90</v>
      </c>
      <c r="R13" s="34">
        <v>133203.64000000001</v>
      </c>
      <c r="S13" s="34">
        <v>236</v>
      </c>
      <c r="T13" s="34">
        <v>723679.35</v>
      </c>
      <c r="U13" s="30">
        <f t="shared" si="0"/>
        <v>4784</v>
      </c>
      <c r="V13" s="30">
        <f t="shared" si="1"/>
        <v>11207490.529999999</v>
      </c>
      <c r="W13" s="35">
        <f>M17-U13</f>
        <v>-2103</v>
      </c>
      <c r="X13" s="35">
        <f>N17-V13</f>
        <v>-4146718.8299999991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4"/>
      <c r="B14" s="16" t="s">
        <v>12</v>
      </c>
      <c r="C14" s="34">
        <v>731</v>
      </c>
      <c r="D14" s="34">
        <v>743816.8</v>
      </c>
      <c r="E14" s="34">
        <v>116</v>
      </c>
      <c r="F14" s="34">
        <v>200996.77</v>
      </c>
      <c r="G14" s="34">
        <v>664</v>
      </c>
      <c r="H14" s="34">
        <v>1044561.51</v>
      </c>
      <c r="I14" s="34">
        <v>697</v>
      </c>
      <c r="J14" s="34">
        <v>1073303.1499999999</v>
      </c>
      <c r="K14" s="34">
        <v>260</v>
      </c>
      <c r="L14" s="34">
        <v>465139.56</v>
      </c>
      <c r="M14" s="34">
        <v>110</v>
      </c>
      <c r="N14" s="34">
        <v>203258.74</v>
      </c>
      <c r="O14" s="32"/>
      <c r="P14" s="33"/>
      <c r="Q14" s="34">
        <v>50</v>
      </c>
      <c r="R14" s="34">
        <v>81009.350000000006</v>
      </c>
      <c r="S14" s="34">
        <v>50</v>
      </c>
      <c r="T14" s="34">
        <v>55116.66</v>
      </c>
      <c r="U14" s="30">
        <f t="shared" si="0"/>
        <v>2678</v>
      </c>
      <c r="V14" s="30">
        <f t="shared" si="1"/>
        <v>3867202.5400000005</v>
      </c>
      <c r="W14" s="35">
        <f>O17-U14</f>
        <v>-2492</v>
      </c>
      <c r="X14" s="35">
        <f>P17-V14</f>
        <v>-3391775.8000000007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4"/>
      <c r="B15" s="18" t="s">
        <v>13</v>
      </c>
      <c r="C15" s="34">
        <v>313</v>
      </c>
      <c r="D15" s="34">
        <v>379060.64</v>
      </c>
      <c r="E15" s="34">
        <v>36</v>
      </c>
      <c r="F15" s="34">
        <v>66961.3</v>
      </c>
      <c r="G15" s="34">
        <v>262</v>
      </c>
      <c r="H15" s="34">
        <v>422451.97</v>
      </c>
      <c r="I15" s="34">
        <v>387</v>
      </c>
      <c r="J15" s="34">
        <v>703289.42</v>
      </c>
      <c r="K15" s="34">
        <v>82</v>
      </c>
      <c r="L15" s="34">
        <v>152641.07</v>
      </c>
      <c r="M15" s="34">
        <v>67</v>
      </c>
      <c r="N15" s="34">
        <v>130798.17</v>
      </c>
      <c r="O15" s="34">
        <v>4</v>
      </c>
      <c r="P15" s="34">
        <v>8849.35</v>
      </c>
      <c r="Q15" s="32"/>
      <c r="R15" s="33"/>
      <c r="S15" s="34">
        <v>29</v>
      </c>
      <c r="T15" s="34">
        <v>49911.1</v>
      </c>
      <c r="U15" s="30">
        <f t="shared" si="0"/>
        <v>1180</v>
      </c>
      <c r="V15" s="30">
        <f t="shared" si="1"/>
        <v>1913963.0200000003</v>
      </c>
      <c r="W15" s="35">
        <f>Q17-U15</f>
        <v>-240</v>
      </c>
      <c r="X15" s="35">
        <f>R17-V15</f>
        <v>-420533.95999999996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5"/>
      <c r="B16" s="20" t="s">
        <v>15</v>
      </c>
      <c r="C16" s="36">
        <v>383</v>
      </c>
      <c r="D16" s="36">
        <v>435286.97</v>
      </c>
      <c r="E16" s="36">
        <v>62</v>
      </c>
      <c r="F16" s="36">
        <v>119811.72</v>
      </c>
      <c r="G16" s="36">
        <v>268</v>
      </c>
      <c r="H16" s="36">
        <v>406847.68</v>
      </c>
      <c r="I16" s="36">
        <v>334</v>
      </c>
      <c r="J16" s="36">
        <v>507799.65</v>
      </c>
      <c r="K16" s="36">
        <v>69</v>
      </c>
      <c r="L16" s="36">
        <v>133729.53</v>
      </c>
      <c r="M16" s="36">
        <v>54</v>
      </c>
      <c r="N16" s="36">
        <v>134357.75</v>
      </c>
      <c r="O16" s="36">
        <v>3</v>
      </c>
      <c r="P16" s="36">
        <v>2057.79</v>
      </c>
      <c r="Q16" s="36">
        <v>33</v>
      </c>
      <c r="R16" s="36">
        <v>60696.84</v>
      </c>
      <c r="S16" s="37"/>
      <c r="T16" s="37"/>
      <c r="U16" s="31">
        <f t="shared" si="0"/>
        <v>1206</v>
      </c>
      <c r="V16" s="31">
        <f t="shared" si="1"/>
        <v>1800587.9300000002</v>
      </c>
      <c r="W16" s="38">
        <f>S17-U16</f>
        <v>233</v>
      </c>
      <c r="X16" s="38">
        <f>T17-V16</f>
        <v>1586877.3600000008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57" t="s">
        <v>0</v>
      </c>
      <c r="B17" s="57"/>
      <c r="C17" s="39">
        <f>SUM(C8:C16)</f>
        <v>10802</v>
      </c>
      <c r="D17" s="39">
        <f t="shared" ref="D17:V17" si="2">SUM(D8:D16)</f>
        <v>15829826.950000003</v>
      </c>
      <c r="E17" s="39">
        <f t="shared" si="2"/>
        <v>1923</v>
      </c>
      <c r="F17" s="39">
        <f t="shared" si="2"/>
        <v>4320226.82</v>
      </c>
      <c r="G17" s="39">
        <f t="shared" si="2"/>
        <v>12920</v>
      </c>
      <c r="H17" s="39">
        <f t="shared" si="2"/>
        <v>29725449.889999997</v>
      </c>
      <c r="I17" s="39">
        <f t="shared" si="2"/>
        <v>12415</v>
      </c>
      <c r="J17" s="41">
        <f t="shared" si="2"/>
        <v>26407890.690000001</v>
      </c>
      <c r="K17" s="39">
        <f t="shared" si="2"/>
        <v>3503</v>
      </c>
      <c r="L17" s="39">
        <f t="shared" si="2"/>
        <v>7957480.2599999998</v>
      </c>
      <c r="M17" s="39">
        <f t="shared" si="2"/>
        <v>2681</v>
      </c>
      <c r="N17" s="39">
        <f t="shared" si="2"/>
        <v>7060771.7000000002</v>
      </c>
      <c r="O17" s="39">
        <f t="shared" si="2"/>
        <v>186</v>
      </c>
      <c r="P17" s="39">
        <f t="shared" si="2"/>
        <v>475426.73999999993</v>
      </c>
      <c r="Q17" s="39">
        <f t="shared" si="2"/>
        <v>940</v>
      </c>
      <c r="R17" s="39">
        <f t="shared" si="2"/>
        <v>1493429.0600000003</v>
      </c>
      <c r="S17" s="39">
        <f t="shared" si="2"/>
        <v>1439</v>
      </c>
      <c r="T17" s="39">
        <f t="shared" si="2"/>
        <v>3387465.290000001</v>
      </c>
      <c r="U17" s="39">
        <f t="shared" si="2"/>
        <v>46809</v>
      </c>
      <c r="V17" s="39">
        <f t="shared" si="2"/>
        <v>96657967.400000006</v>
      </c>
      <c r="W17" s="40"/>
      <c r="X17" s="40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</row>
    <row r="21" spans="1:94">
      <c r="A21" s="27"/>
      <c r="C21" s="21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1"/>
      <c r="X21" s="21"/>
    </row>
  </sheetData>
  <mergeCells count="19">
    <mergeCell ref="A1:X1"/>
    <mergeCell ref="A2:X2"/>
    <mergeCell ref="W6:X6"/>
    <mergeCell ref="C5:X5"/>
    <mergeCell ref="U6:V6"/>
    <mergeCell ref="O6:P6"/>
    <mergeCell ref="G6:H6"/>
    <mergeCell ref="I6:J6"/>
    <mergeCell ref="A20:X20"/>
    <mergeCell ref="K6:L6"/>
    <mergeCell ref="M6:N6"/>
    <mergeCell ref="C6:D6"/>
    <mergeCell ref="E6:F6"/>
    <mergeCell ref="A5:B7"/>
    <mergeCell ref="Q6:R6"/>
    <mergeCell ref="S6:T6"/>
    <mergeCell ref="A8:A16"/>
    <mergeCell ref="A19:X19"/>
    <mergeCell ref="A17:B17"/>
  </mergeCells>
  <phoneticPr fontId="0" type="noConversion"/>
  <printOptions horizontalCentered="1" verticalCentered="1"/>
  <pageMargins left="0.15748031496062992" right="0.15748031496062992" top="0.39370078740157483" bottom="0.15748031496062992" header="0.35433070866141736" footer="0.11811023622047245"/>
  <pageSetup paperSize="9" scale="4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CP20"/>
  <sheetViews>
    <sheetView zoomScale="75" zoomScaleNormal="75" workbookViewId="0">
      <selection sqref="A1:X1"/>
    </sheetView>
  </sheetViews>
  <sheetFormatPr defaultRowHeight="15.75"/>
  <cols>
    <col min="1" max="1" width="5.7109375" style="6" customWidth="1"/>
    <col min="2" max="2" width="24.7109375" style="6" customWidth="1"/>
    <col min="3" max="3" width="8.28515625" style="6" customWidth="1"/>
    <col min="4" max="4" width="12.85546875" style="6" customWidth="1"/>
    <col min="5" max="5" width="8.28515625" style="6" customWidth="1"/>
    <col min="6" max="6" width="12.85546875" style="6" customWidth="1"/>
    <col min="7" max="7" width="8.28515625" style="6" customWidth="1"/>
    <col min="8" max="8" width="12.85546875" style="6" customWidth="1"/>
    <col min="9" max="9" width="8.28515625" style="6" customWidth="1"/>
    <col min="10" max="10" width="12.85546875" style="6" customWidth="1"/>
    <col min="11" max="11" width="8.28515625" style="6" customWidth="1"/>
    <col min="12" max="12" width="12.85546875" style="6" customWidth="1"/>
    <col min="13" max="13" width="8.28515625" style="6" customWidth="1"/>
    <col min="14" max="14" width="12.85546875" style="6" customWidth="1"/>
    <col min="15" max="15" width="8.28515625" style="6" customWidth="1"/>
    <col min="16" max="16" width="12.85546875" style="6" customWidth="1"/>
    <col min="17" max="17" width="8.28515625" style="6" customWidth="1"/>
    <col min="18" max="18" width="12.85546875" style="6" customWidth="1"/>
    <col min="19" max="19" width="8.28515625" style="6" customWidth="1"/>
    <col min="20" max="20" width="12.85546875" style="6" customWidth="1"/>
    <col min="21" max="21" width="9.140625" style="29" customWidth="1"/>
    <col min="22" max="22" width="13" style="29" customWidth="1"/>
    <col min="23" max="23" width="9.140625" style="6" customWidth="1"/>
    <col min="24" max="24" width="13.140625" style="6" customWidth="1"/>
    <col min="25" max="16384" width="9.140625" style="6"/>
  </cols>
  <sheetData>
    <row r="1" spans="1:94" ht="18.75">
      <c r="A1" s="58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94" ht="18.75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2" t="s">
        <v>4</v>
      </c>
      <c r="B5" s="52"/>
      <c r="C5" s="60" t="s">
        <v>5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2"/>
      <c r="B6" s="52"/>
      <c r="C6" s="52" t="s">
        <v>7</v>
      </c>
      <c r="D6" s="52"/>
      <c r="E6" s="52" t="s">
        <v>8</v>
      </c>
      <c r="F6" s="52"/>
      <c r="G6" s="52" t="s">
        <v>9</v>
      </c>
      <c r="H6" s="52"/>
      <c r="I6" s="52" t="s">
        <v>10</v>
      </c>
      <c r="J6" s="52"/>
      <c r="K6" s="52" t="s">
        <v>19</v>
      </c>
      <c r="L6" s="52"/>
      <c r="M6" s="52" t="s">
        <v>11</v>
      </c>
      <c r="N6" s="52"/>
      <c r="O6" s="52" t="s">
        <v>12</v>
      </c>
      <c r="P6" s="52"/>
      <c r="Q6" s="52" t="s">
        <v>14</v>
      </c>
      <c r="R6" s="52"/>
      <c r="S6" s="52" t="s">
        <v>15</v>
      </c>
      <c r="T6" s="52"/>
      <c r="U6" s="61" t="s">
        <v>0</v>
      </c>
      <c r="V6" s="61"/>
      <c r="W6" s="59" t="s">
        <v>6</v>
      </c>
      <c r="X6" s="5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2"/>
      <c r="B7" s="52"/>
      <c r="C7" s="11" t="s">
        <v>2</v>
      </c>
      <c r="D7" s="11" t="s">
        <v>3</v>
      </c>
      <c r="E7" s="11" t="s">
        <v>2</v>
      </c>
      <c r="F7" s="11" t="s">
        <v>3</v>
      </c>
      <c r="G7" s="11" t="s">
        <v>2</v>
      </c>
      <c r="H7" s="11" t="s">
        <v>3</v>
      </c>
      <c r="I7" s="11" t="s">
        <v>2</v>
      </c>
      <c r="J7" s="11" t="s">
        <v>3</v>
      </c>
      <c r="K7" s="11" t="s">
        <v>2</v>
      </c>
      <c r="L7" s="11" t="s">
        <v>3</v>
      </c>
      <c r="M7" s="11" t="s">
        <v>2</v>
      </c>
      <c r="N7" s="11" t="s">
        <v>3</v>
      </c>
      <c r="O7" s="11" t="s">
        <v>2</v>
      </c>
      <c r="P7" s="11" t="s">
        <v>3</v>
      </c>
      <c r="Q7" s="11" t="s">
        <v>2</v>
      </c>
      <c r="R7" s="11" t="s">
        <v>3</v>
      </c>
      <c r="S7" s="11" t="s">
        <v>2</v>
      </c>
      <c r="T7" s="11" t="s">
        <v>3</v>
      </c>
      <c r="U7" s="3" t="s">
        <v>2</v>
      </c>
      <c r="V7" s="3" t="s">
        <v>3</v>
      </c>
      <c r="W7" s="2" t="s">
        <v>2</v>
      </c>
      <c r="X7" s="2" t="s">
        <v>3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3" t="s">
        <v>1</v>
      </c>
      <c r="B8" s="14" t="s">
        <v>7</v>
      </c>
      <c r="C8" s="42"/>
      <c r="D8" s="42"/>
      <c r="E8" s="43">
        <v>2216</v>
      </c>
      <c r="F8" s="43">
        <v>5754186.1899999995</v>
      </c>
      <c r="G8" s="43">
        <v>14169</v>
      </c>
      <c r="H8" s="43">
        <v>35898160.280000001</v>
      </c>
      <c r="I8" s="43">
        <v>15880</v>
      </c>
      <c r="J8" s="43">
        <v>32452437.510000005</v>
      </c>
      <c r="K8" s="43">
        <v>4242</v>
      </c>
      <c r="L8" s="43">
        <v>11156706.619999999</v>
      </c>
      <c r="M8" s="43">
        <v>4842</v>
      </c>
      <c r="N8" s="43">
        <v>12677202.35</v>
      </c>
      <c r="O8" s="43">
        <v>424</v>
      </c>
      <c r="P8" s="43">
        <v>1090415.01</v>
      </c>
      <c r="Q8" s="43">
        <v>853</v>
      </c>
      <c r="R8" s="43">
        <v>1280962.0899999999</v>
      </c>
      <c r="S8" s="43">
        <v>1229</v>
      </c>
      <c r="T8" s="43">
        <v>2479988.86</v>
      </c>
      <c r="U8" s="44">
        <f>C8+E8+G8+I8+K8+M8+O8+Q8+S8</f>
        <v>43855</v>
      </c>
      <c r="V8" s="44">
        <f>D8+F8+H8+J8+L8+N8+P8+R8+T8</f>
        <v>102790058.91000001</v>
      </c>
      <c r="W8" s="45">
        <f>C17-U8</f>
        <v>-4119</v>
      </c>
      <c r="X8" s="45">
        <f>D17-V8</f>
        <v>-44290893.000000015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4"/>
      <c r="B9" s="14" t="s">
        <v>8</v>
      </c>
      <c r="C9" s="43">
        <v>6493</v>
      </c>
      <c r="D9" s="43">
        <v>10479885.609999999</v>
      </c>
      <c r="E9" s="42"/>
      <c r="F9" s="42"/>
      <c r="G9" s="43">
        <v>6169</v>
      </c>
      <c r="H9" s="43">
        <v>15527382.829999998</v>
      </c>
      <c r="I9" s="43">
        <v>6239</v>
      </c>
      <c r="J9" s="43">
        <v>14573417.800000001</v>
      </c>
      <c r="K9" s="43">
        <v>2024</v>
      </c>
      <c r="L9" s="43">
        <v>5432149.3800000008</v>
      </c>
      <c r="M9" s="43">
        <v>299</v>
      </c>
      <c r="N9" s="43">
        <v>1229709.99</v>
      </c>
      <c r="O9" s="43">
        <v>196</v>
      </c>
      <c r="P9" s="43">
        <v>496706.38</v>
      </c>
      <c r="Q9" s="43">
        <v>471</v>
      </c>
      <c r="R9" s="43">
        <v>798569.64</v>
      </c>
      <c r="S9" s="43">
        <v>659</v>
      </c>
      <c r="T9" s="43">
        <v>1610972.98</v>
      </c>
      <c r="U9" s="44">
        <f t="shared" ref="U9:V16" si="0">C9+E9+G9+I9+K9+M9+O9+Q9+S9</f>
        <v>22550</v>
      </c>
      <c r="V9" s="44">
        <f t="shared" si="0"/>
        <v>50148794.609999999</v>
      </c>
      <c r="W9" s="45">
        <f>E17-U9</f>
        <v>-16073</v>
      </c>
      <c r="X9" s="45">
        <f>F17-V9</f>
        <v>-34364064.039999999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4"/>
      <c r="B10" s="14" t="s">
        <v>9</v>
      </c>
      <c r="C10" s="43">
        <v>6398</v>
      </c>
      <c r="D10" s="43">
        <v>10829452.91</v>
      </c>
      <c r="E10" s="43">
        <v>986</v>
      </c>
      <c r="F10" s="43">
        <v>2492905.4700000002</v>
      </c>
      <c r="G10" s="42"/>
      <c r="H10" s="42"/>
      <c r="I10" s="43">
        <v>5782</v>
      </c>
      <c r="J10" s="43">
        <v>12640381.84</v>
      </c>
      <c r="K10" s="43">
        <v>1710</v>
      </c>
      <c r="L10" s="43">
        <v>3893145.63</v>
      </c>
      <c r="M10" s="43">
        <v>2235</v>
      </c>
      <c r="N10" s="43">
        <v>6292480.5499999998</v>
      </c>
      <c r="O10" s="43">
        <v>204</v>
      </c>
      <c r="P10" s="43">
        <v>459431.72</v>
      </c>
      <c r="Q10" s="43">
        <v>423</v>
      </c>
      <c r="R10" s="43">
        <v>682615.78</v>
      </c>
      <c r="S10" s="43">
        <v>735</v>
      </c>
      <c r="T10" s="43">
        <v>2200885.88</v>
      </c>
      <c r="U10" s="44">
        <f t="shared" si="0"/>
        <v>18473</v>
      </c>
      <c r="V10" s="44">
        <f t="shared" si="0"/>
        <v>39491299.780000001</v>
      </c>
      <c r="W10" s="45">
        <f>G17-U10</f>
        <v>23660</v>
      </c>
      <c r="X10" s="45">
        <f>H17-V10</f>
        <v>62936714.86999999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4"/>
      <c r="B11" s="16" t="s">
        <v>10</v>
      </c>
      <c r="C11" s="43">
        <v>12393</v>
      </c>
      <c r="D11" s="43">
        <v>16321314.629999999</v>
      </c>
      <c r="E11" s="43">
        <v>1572</v>
      </c>
      <c r="F11" s="43">
        <v>3799007.6900000004</v>
      </c>
      <c r="G11" s="43">
        <v>9387</v>
      </c>
      <c r="H11" s="43">
        <v>22188613.379999999</v>
      </c>
      <c r="I11" s="42"/>
      <c r="J11" s="42"/>
      <c r="K11" s="43">
        <v>2895</v>
      </c>
      <c r="L11" s="43">
        <v>6846732.6400000006</v>
      </c>
      <c r="M11" s="43">
        <v>3227</v>
      </c>
      <c r="N11" s="43">
        <v>8192283.7200000007</v>
      </c>
      <c r="O11" s="43">
        <v>310</v>
      </c>
      <c r="P11" s="43">
        <v>844981.03</v>
      </c>
      <c r="Q11" s="43">
        <v>665</v>
      </c>
      <c r="R11" s="43">
        <v>872106.51</v>
      </c>
      <c r="S11" s="43">
        <v>886</v>
      </c>
      <c r="T11" s="43">
        <v>1694453.8699999999</v>
      </c>
      <c r="U11" s="44">
        <f t="shared" si="0"/>
        <v>31335</v>
      </c>
      <c r="V11" s="44">
        <f t="shared" si="0"/>
        <v>60759493.469999999</v>
      </c>
      <c r="W11" s="45">
        <f>I17-U11</f>
        <v>9232</v>
      </c>
      <c r="X11" s="45">
        <f>J17-V11</f>
        <v>23784294.659999996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4"/>
      <c r="B12" s="17" t="s">
        <v>19</v>
      </c>
      <c r="C12" s="43">
        <v>4386</v>
      </c>
      <c r="D12" s="43">
        <v>6232701.8199999994</v>
      </c>
      <c r="E12" s="43">
        <v>641</v>
      </c>
      <c r="F12" s="43">
        <v>1497745.48</v>
      </c>
      <c r="G12" s="43">
        <v>3924</v>
      </c>
      <c r="H12" s="43">
        <v>10199504.209999999</v>
      </c>
      <c r="I12" s="43">
        <v>3671</v>
      </c>
      <c r="J12" s="43">
        <v>7442644.8399999999</v>
      </c>
      <c r="K12" s="42"/>
      <c r="L12" s="42"/>
      <c r="M12" s="43">
        <v>1428</v>
      </c>
      <c r="N12" s="43">
        <v>3444016.08</v>
      </c>
      <c r="O12" s="43">
        <v>151</v>
      </c>
      <c r="P12" s="43">
        <v>441075.99</v>
      </c>
      <c r="Q12" s="43">
        <v>253</v>
      </c>
      <c r="R12" s="43">
        <v>407000.63</v>
      </c>
      <c r="S12" s="43">
        <v>383</v>
      </c>
      <c r="T12" s="43">
        <v>885435.20000000007</v>
      </c>
      <c r="U12" s="44">
        <f t="shared" si="0"/>
        <v>14837</v>
      </c>
      <c r="V12" s="44">
        <f t="shared" si="0"/>
        <v>30550124.249999996</v>
      </c>
      <c r="W12" s="45">
        <f>K17-U12</f>
        <v>-1002</v>
      </c>
      <c r="X12" s="45">
        <f>L17-V12</f>
        <v>3679202.6100000031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4"/>
      <c r="B13" s="14" t="s">
        <v>11</v>
      </c>
      <c r="C13" s="43">
        <v>4638</v>
      </c>
      <c r="D13" s="43">
        <v>8369268.6500000004</v>
      </c>
      <c r="E13" s="43">
        <v>342</v>
      </c>
      <c r="F13" s="43">
        <v>866390.78999999992</v>
      </c>
      <c r="G13" s="43">
        <v>4651</v>
      </c>
      <c r="H13" s="43">
        <v>12470685.59</v>
      </c>
      <c r="I13" s="43">
        <v>4618</v>
      </c>
      <c r="J13" s="43">
        <v>10678969.85</v>
      </c>
      <c r="K13" s="43">
        <v>1436</v>
      </c>
      <c r="L13" s="43">
        <v>4023478.65</v>
      </c>
      <c r="M13" s="42"/>
      <c r="N13" s="42"/>
      <c r="O13" s="43">
        <v>175</v>
      </c>
      <c r="P13" s="43">
        <v>473601.11</v>
      </c>
      <c r="Q13" s="43">
        <v>298</v>
      </c>
      <c r="R13" s="43">
        <v>493616.67000000004</v>
      </c>
      <c r="S13" s="43">
        <v>749</v>
      </c>
      <c r="T13" s="43">
        <v>2099465.2800000003</v>
      </c>
      <c r="U13" s="44">
        <f t="shared" si="0"/>
        <v>16907</v>
      </c>
      <c r="V13" s="44">
        <f t="shared" si="0"/>
        <v>39475476.590000004</v>
      </c>
      <c r="W13" s="45">
        <f>M17-U13</f>
        <v>-3694</v>
      </c>
      <c r="X13" s="45">
        <f>N17-V13</f>
        <v>-5516999.200000003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4"/>
      <c r="B14" s="16" t="s">
        <v>12</v>
      </c>
      <c r="C14" s="43">
        <v>2665</v>
      </c>
      <c r="D14" s="43">
        <v>3022176.9799999995</v>
      </c>
      <c r="E14" s="43">
        <v>369</v>
      </c>
      <c r="F14" s="43">
        <v>683690.55999999994</v>
      </c>
      <c r="G14" s="43">
        <v>2117</v>
      </c>
      <c r="H14" s="43">
        <v>3403650.1399999997</v>
      </c>
      <c r="I14" s="43">
        <v>2074</v>
      </c>
      <c r="J14" s="43">
        <v>3114263.49</v>
      </c>
      <c r="K14" s="43">
        <v>866</v>
      </c>
      <c r="L14" s="43">
        <v>1623284.61</v>
      </c>
      <c r="M14" s="43">
        <v>622</v>
      </c>
      <c r="N14" s="43">
        <v>1055786.45</v>
      </c>
      <c r="O14" s="42"/>
      <c r="P14" s="42"/>
      <c r="Q14" s="43">
        <v>164</v>
      </c>
      <c r="R14" s="43">
        <v>176949.52000000002</v>
      </c>
      <c r="S14" s="43">
        <v>211</v>
      </c>
      <c r="T14" s="43">
        <v>314496.01</v>
      </c>
      <c r="U14" s="44">
        <f t="shared" si="0"/>
        <v>9088</v>
      </c>
      <c r="V14" s="44">
        <f t="shared" si="0"/>
        <v>13394297.759999998</v>
      </c>
      <c r="W14" s="45">
        <f>O17-U14</f>
        <v>-7557</v>
      </c>
      <c r="X14" s="45">
        <f>P17-V14</f>
        <v>-9435718.0499999989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4"/>
      <c r="B15" s="18" t="s">
        <v>13</v>
      </c>
      <c r="C15" s="43">
        <v>1216</v>
      </c>
      <c r="D15" s="43">
        <v>1427341.17</v>
      </c>
      <c r="E15" s="43">
        <v>165</v>
      </c>
      <c r="F15" s="43">
        <v>319857.83999999997</v>
      </c>
      <c r="G15" s="43">
        <v>894</v>
      </c>
      <c r="H15" s="43">
        <v>1455688.17</v>
      </c>
      <c r="I15" s="43">
        <v>1327</v>
      </c>
      <c r="J15" s="43">
        <v>2224647.5</v>
      </c>
      <c r="K15" s="43">
        <v>402</v>
      </c>
      <c r="L15" s="43">
        <v>834927.10999999987</v>
      </c>
      <c r="M15" s="43">
        <v>314</v>
      </c>
      <c r="N15" s="43">
        <v>564428.71000000008</v>
      </c>
      <c r="O15" s="43">
        <v>41</v>
      </c>
      <c r="P15" s="43">
        <v>94932.03</v>
      </c>
      <c r="Q15" s="42"/>
      <c r="R15" s="42"/>
      <c r="S15" s="43">
        <v>108</v>
      </c>
      <c r="T15" s="43">
        <v>140477.01999999999</v>
      </c>
      <c r="U15" s="44">
        <f t="shared" si="0"/>
        <v>4467</v>
      </c>
      <c r="V15" s="44">
        <f t="shared" si="0"/>
        <v>7062299.5499999989</v>
      </c>
      <c r="W15" s="45">
        <f>Q17-U15</f>
        <v>-1234</v>
      </c>
      <c r="X15" s="45">
        <f>R17-V15</f>
        <v>-2151289.8899999987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5"/>
      <c r="B16" s="20" t="s">
        <v>15</v>
      </c>
      <c r="C16" s="46">
        <v>1547</v>
      </c>
      <c r="D16" s="46">
        <v>1817024.14</v>
      </c>
      <c r="E16" s="46">
        <v>186</v>
      </c>
      <c r="F16" s="46">
        <v>370946.55000000005</v>
      </c>
      <c r="G16" s="46">
        <v>822</v>
      </c>
      <c r="H16" s="46">
        <v>1284330.05</v>
      </c>
      <c r="I16" s="46">
        <v>976</v>
      </c>
      <c r="J16" s="46">
        <v>1417025.3</v>
      </c>
      <c r="K16" s="46">
        <v>260</v>
      </c>
      <c r="L16" s="46">
        <v>418902.22</v>
      </c>
      <c r="M16" s="46">
        <v>246</v>
      </c>
      <c r="N16" s="46">
        <v>502569.54</v>
      </c>
      <c r="O16" s="46">
        <v>30</v>
      </c>
      <c r="P16" s="46">
        <v>57436.44</v>
      </c>
      <c r="Q16" s="46">
        <v>106</v>
      </c>
      <c r="R16" s="46">
        <v>199188.81999999998</v>
      </c>
      <c r="S16" s="47"/>
      <c r="T16" s="47"/>
      <c r="U16" s="48">
        <f t="shared" si="0"/>
        <v>4173</v>
      </c>
      <c r="V16" s="48">
        <f t="shared" si="0"/>
        <v>6067423.0600000005</v>
      </c>
      <c r="W16" s="49">
        <f>S17-U16</f>
        <v>787</v>
      </c>
      <c r="X16" s="49">
        <f>T17-V16</f>
        <v>5358752.0399999991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22" t="s">
        <v>0</v>
      </c>
      <c r="C17" s="50">
        <f>SUM(C8:C16)</f>
        <v>39736</v>
      </c>
      <c r="D17" s="50">
        <f t="shared" ref="D17:V17" si="1">SUM(D8:D16)</f>
        <v>58499165.909999996</v>
      </c>
      <c r="E17" s="50">
        <f t="shared" si="1"/>
        <v>6477</v>
      </c>
      <c r="F17" s="50">
        <f t="shared" si="1"/>
        <v>15784730.570000002</v>
      </c>
      <c r="G17" s="50">
        <f t="shared" si="1"/>
        <v>42133</v>
      </c>
      <c r="H17" s="50">
        <f t="shared" si="1"/>
        <v>102428014.64999999</v>
      </c>
      <c r="I17" s="50">
        <f t="shared" si="1"/>
        <v>40567</v>
      </c>
      <c r="J17" s="50">
        <f t="shared" si="1"/>
        <v>84543788.129999995</v>
      </c>
      <c r="K17" s="50">
        <f t="shared" si="1"/>
        <v>13835</v>
      </c>
      <c r="L17" s="50">
        <f t="shared" si="1"/>
        <v>34229326.859999999</v>
      </c>
      <c r="M17" s="50">
        <f t="shared" si="1"/>
        <v>13213</v>
      </c>
      <c r="N17" s="50">
        <f t="shared" si="1"/>
        <v>33958477.390000001</v>
      </c>
      <c r="O17" s="50">
        <f t="shared" si="1"/>
        <v>1531</v>
      </c>
      <c r="P17" s="50">
        <f t="shared" si="1"/>
        <v>3958579.7099999995</v>
      </c>
      <c r="Q17" s="50">
        <f t="shared" si="1"/>
        <v>3233</v>
      </c>
      <c r="R17" s="50">
        <f t="shared" si="1"/>
        <v>4911009.66</v>
      </c>
      <c r="S17" s="50">
        <f t="shared" si="1"/>
        <v>4960</v>
      </c>
      <c r="T17" s="50">
        <f t="shared" si="1"/>
        <v>11426175.1</v>
      </c>
      <c r="U17" s="50">
        <f t="shared" si="1"/>
        <v>165685</v>
      </c>
      <c r="V17" s="50">
        <f t="shared" si="1"/>
        <v>349739267.98000002</v>
      </c>
      <c r="W17" s="24"/>
      <c r="X17" s="24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63" t="s">
        <v>18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</row>
  </sheetData>
  <mergeCells count="18">
    <mergeCell ref="S6:T6"/>
    <mergeCell ref="U6:V6"/>
    <mergeCell ref="A20:X20"/>
    <mergeCell ref="A8:A16"/>
    <mergeCell ref="A19:X19"/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  <mergeCell ref="O6:P6"/>
    <mergeCell ref="Q6:R6"/>
  </mergeCells>
  <phoneticPr fontId="0" type="noConversion"/>
  <printOptions horizontalCentered="1" verticalCentered="1"/>
  <pageMargins left="0.19685039370078741" right="0.19685039370078741" top="0.39370078740157483" bottom="0.19685039370078741" header="0.35433070866141736" footer="0.15748031496062992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УПФ - IV-то тримесечие 2015 г.</vt:lpstr>
      <vt:lpstr>УПФ - 2015 г.</vt:lpstr>
      <vt:lpstr>'УПФ - 2015 г.'!Print_Area</vt:lpstr>
      <vt:lpstr>'УПФ - IV-то тримесечие 2015 г.'!Print_Area</vt:lpstr>
      <vt:lpstr>'УПФ - IV-то тримесечие 2015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dimitrov_di</cp:lastModifiedBy>
  <cp:lastPrinted>2015-12-01T12:08:27Z</cp:lastPrinted>
  <dcterms:created xsi:type="dcterms:W3CDTF">2004-05-22T18:25:26Z</dcterms:created>
  <dcterms:modified xsi:type="dcterms:W3CDTF">2016-03-08T09:02:05Z</dcterms:modified>
</cp:coreProperties>
</file>