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/>
  <c r="E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I87"/>
  <c r="H87"/>
  <c r="G87"/>
  <c r="F87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E68"/>
  <c r="M67"/>
  <c r="L67"/>
  <c r="K67"/>
  <c r="J67"/>
  <c r="I67"/>
  <c r="H67"/>
  <c r="G67"/>
  <c r="F67"/>
  <c r="F66" s="1"/>
  <c r="F64" s="1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/>
  <c r="E56"/>
  <c r="J55"/>
  <c r="I55"/>
  <c r="H55"/>
  <c r="G55"/>
  <c r="F55" s="1"/>
  <c r="F54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 s="1"/>
  <c r="F38" s="1"/>
  <c r="E44"/>
  <c r="J43"/>
  <c r="I43"/>
  <c r="H43"/>
  <c r="G43"/>
  <c r="F43" s="1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 s="1"/>
  <c r="F22" s="1"/>
  <c r="F62" s="1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I11"/>
  <c r="H11"/>
  <c r="F11"/>
  <c r="B11"/>
  <c r="B8"/>
  <c r="G103" l="1"/>
  <c r="G63"/>
  <c r="I103"/>
  <c r="I63"/>
  <c r="F103"/>
  <c r="F63"/>
  <c r="E103"/>
  <c r="E63"/>
  <c r="H103"/>
  <c r="H63"/>
  <c r="J103"/>
  <c r="J63"/>
  <c r="B103" l="1"/>
  <c r="B6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<sst xmlns="http://schemas.openxmlformats.org/spreadsheetml/2006/main" count="241" uniqueCount="170">
  <si>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</si>
  <si>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</si>
  <si>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</si>
  <si>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</si>
  <si>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</si>
  <si>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</si>
  <si>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</si>
  <si>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</si>
  <si>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2016 г.</t>
  </si>
  <si>
    <t>ОТЧЕТ               2016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</si>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</sst>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72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9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70" fontId="10" fillId="5" borderId="5" xfId="2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top" wrapText="1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71" fontId="4" fillId="2" borderId="10" xfId="0" applyNumberFormat="1" applyFont="1" applyFill="1" applyBorder="1" applyProtection="1"/>
    <xf numFmtId="171" fontId="4" fillId="2" borderId="11" xfId="0" applyNumberFormat="1" applyFont="1" applyFill="1" applyBorder="1" applyProtection="1"/>
    <xf numFmtId="171" fontId="4" fillId="2" borderId="0" xfId="0" applyNumberFormat="1" applyFont="1" applyFill="1" applyBorder="1" applyProtection="1"/>
    <xf numFmtId="171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8" fillId="4" borderId="14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71" fontId="4" fillId="0" borderId="18" xfId="0" applyNumberFormat="1" applyFont="1" applyFill="1" applyBorder="1" applyAlignment="1" applyProtection="1">
      <alignment horizontal="center" vertical="center" wrapText="1"/>
    </xf>
    <xf numFmtId="171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71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71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71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71" fontId="11" fillId="0" borderId="0" xfId="0" applyNumberFormat="1" applyFont="1" applyProtection="1"/>
    <xf numFmtId="171" fontId="11" fillId="2" borderId="0" xfId="0" applyNumberFormat="1" applyFont="1" applyFill="1" applyProtection="1"/>
    <xf numFmtId="171" fontId="11" fillId="3" borderId="0" xfId="0" applyNumberFormat="1" applyFont="1" applyFill="1" applyBorder="1" applyProtection="1"/>
    <xf numFmtId="171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72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73" fontId="4" fillId="4" borderId="78" xfId="0" applyNumberFormat="1" applyFont="1" applyFill="1" applyBorder="1" applyAlignment="1" applyProtection="1"/>
    <xf numFmtId="173" fontId="11" fillId="5" borderId="79" xfId="0" applyNumberFormat="1" applyFont="1" applyFill="1" applyBorder="1" applyAlignment="1" applyProtection="1"/>
    <xf numFmtId="173" fontId="11" fillId="5" borderId="80" xfId="0" applyNumberFormat="1" applyFont="1" applyFill="1" applyBorder="1" applyAlignment="1" applyProtection="1"/>
    <xf numFmtId="173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73" fontId="26" fillId="2" borderId="83" xfId="0" quotePrefix="1" applyNumberFormat="1" applyFont="1" applyFill="1" applyBorder="1" applyAlignment="1" applyProtection="1"/>
    <xf numFmtId="173" fontId="27" fillId="2" borderId="83" xfId="0" quotePrefix="1" applyNumberFormat="1" applyFont="1" applyFill="1" applyBorder="1" applyAlignment="1" applyProtection="1"/>
    <xf numFmtId="173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73" fontId="4" fillId="4" borderId="32" xfId="0" applyNumberFormat="1" applyFont="1" applyFill="1" applyBorder="1" applyAlignment="1" applyProtection="1">
      <alignment horizontal="right"/>
    </xf>
    <xf numFmtId="173" fontId="11" fillId="5" borderId="33" xfId="0" applyNumberFormat="1" applyFont="1" applyFill="1" applyBorder="1" applyAlignment="1" applyProtection="1">
      <alignment horizontal="right"/>
    </xf>
    <xf numFmtId="173" fontId="11" fillId="5" borderId="34" xfId="0" applyNumberFormat="1" applyFont="1" applyFill="1" applyBorder="1" applyAlignment="1" applyProtection="1">
      <alignment horizontal="right"/>
    </xf>
    <xf numFmtId="173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71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71" fontId="11" fillId="0" borderId="85" xfId="0" applyNumberFormat="1" applyFont="1" applyBorder="1" applyProtection="1"/>
    <xf numFmtId="171" fontId="11" fillId="2" borderId="52" xfId="0" applyNumberFormat="1" applyFont="1" applyFill="1" applyBorder="1" applyProtection="1"/>
    <xf numFmtId="171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71" fontId="11" fillId="0" borderId="86" xfId="0" applyNumberFormat="1" applyFont="1" applyBorder="1" applyProtection="1"/>
    <xf numFmtId="171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73" fontId="26" fillId="2" borderId="11" xfId="0" quotePrefix="1" applyNumberFormat="1" applyFont="1" applyFill="1" applyBorder="1" applyAlignment="1" applyProtection="1"/>
    <xf numFmtId="173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3" fillId="2" borderId="8" xfId="2" applyFont="1" applyFill="1" applyBorder="1" applyAlignment="1" applyProtection="1">
      <alignment horizontal="center" vertical="center"/>
    </xf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3" fontId="35" fillId="2" borderId="86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71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5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42521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4941400</v>
          </cell>
          <cell r="G90">
            <v>3432063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2300000</v>
          </cell>
          <cell r="G108">
            <v>878647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-24021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-6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5304000</v>
          </cell>
          <cell r="G186">
            <v>1846023</v>
          </cell>
          <cell r="H186">
            <v>0</v>
          </cell>
          <cell r="I186">
            <v>0</v>
          </cell>
          <cell r="J186">
            <v>225538</v>
          </cell>
        </row>
        <row r="189">
          <cell r="E189">
            <v>211900</v>
          </cell>
          <cell r="G189">
            <v>91976</v>
          </cell>
          <cell r="H189">
            <v>0</v>
          </cell>
          <cell r="I189">
            <v>0</v>
          </cell>
          <cell r="J189">
            <v>3201</v>
          </cell>
        </row>
        <row r="195">
          <cell r="E195">
            <v>1539300</v>
          </cell>
          <cell r="G195">
            <v>0</v>
          </cell>
          <cell r="H195">
            <v>0</v>
          </cell>
          <cell r="I195">
            <v>0</v>
          </cell>
          <cell r="J195">
            <v>582954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3488800</v>
          </cell>
          <cell r="G204">
            <v>2241035</v>
          </cell>
          <cell r="H204">
            <v>606</v>
          </cell>
          <cell r="I204">
            <v>6668</v>
          </cell>
          <cell r="J204">
            <v>0</v>
          </cell>
        </row>
        <row r="222">
          <cell r="E222">
            <v>7000</v>
          </cell>
          <cell r="G222">
            <v>2969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1225800</v>
          </cell>
          <cell r="G269">
            <v>1024395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9000</v>
          </cell>
          <cell r="G273">
            <v>4321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60000</v>
          </cell>
          <cell r="G274">
            <v>5842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228000</v>
          </cell>
          <cell r="G282">
            <v>15264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-2000000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4831900</v>
          </cell>
          <cell r="G369">
            <v>-1032478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811811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118</v>
          </cell>
          <cell r="H538">
            <v>0</v>
          </cell>
          <cell r="I538">
            <v>0</v>
          </cell>
          <cell r="J538">
            <v>-118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-10710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-2843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-3208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-22498</v>
          </cell>
          <cell r="H585">
            <v>9779</v>
          </cell>
          <cell r="I585">
            <v>12719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42530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42" zoomScale="75" zoomScaleNormal="75" workbookViewId="0">
      <selection activeCell="B6" sqref="B6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42521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0</v>
      </c>
      <c r="F15" s="45" t="str">
        <f>[1]OTCHET!F15</f>
        <v>БЮДЖЕТ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7241900</v>
      </c>
      <c r="F22" s="110">
        <f t="shared" si="0"/>
        <v>4286683</v>
      </c>
      <c r="G22" s="111">
        <f t="shared" si="0"/>
        <v>4286683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thickBo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7241900</v>
      </c>
      <c r="F25" s="135">
        <f>+F26+F30+F31+F32+F33</f>
        <v>4286683</v>
      </c>
      <c r="G25" s="136">
        <f t="shared" ref="G25:M25" si="2">+G26+G30+G31+G32+G33</f>
        <v>4286683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4941400</v>
      </c>
      <c r="F30" s="170">
        <f t="shared" si="1"/>
        <v>3432063</v>
      </c>
      <c r="G30" s="171">
        <f>[1]OTCHET!G90+[1]OTCHET!G93+[1]OTCHET!G94</f>
        <v>3432063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2300000</v>
      </c>
      <c r="F31" s="176">
        <f t="shared" si="1"/>
        <v>878647</v>
      </c>
      <c r="G31" s="177">
        <f>[1]OTCHET!G108</f>
        <v>878647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500</v>
      </c>
      <c r="F32" s="176">
        <f t="shared" si="1"/>
        <v>-24027</v>
      </c>
      <c r="G32" s="177">
        <f>[1]OTCHET!G112+[1]OTCHET!G120+[1]OTCHET!G136+[1]OTCHET!G137</f>
        <v>-24027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thickBo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thickBo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12073800</v>
      </c>
      <c r="F38" s="110">
        <f t="shared" si="3"/>
        <v>4050792</v>
      </c>
      <c r="G38" s="111">
        <f t="shared" si="3"/>
        <v>3231825</v>
      </c>
      <c r="H38" s="112">
        <f t="shared" si="3"/>
        <v>606</v>
      </c>
      <c r="I38" s="112">
        <f t="shared" si="3"/>
        <v>6668</v>
      </c>
      <c r="J38" s="113">
        <f t="shared" si="3"/>
        <v>811693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5304000</v>
      </c>
      <c r="F39" s="119">
        <f t="shared" si="1"/>
        <v>2071561</v>
      </c>
      <c r="G39" s="120">
        <f>[1]OTCHET!G186</f>
        <v>1846023</v>
      </c>
      <c r="H39" s="121">
        <f>[1]OTCHET!H186</f>
        <v>0</v>
      </c>
      <c r="I39" s="121">
        <f>[1]OTCHET!I186</f>
        <v>0</v>
      </c>
      <c r="J39" s="122">
        <f>[1]OTCHET!J186</f>
        <v>225538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211900</v>
      </c>
      <c r="F40" s="176">
        <f t="shared" si="1"/>
        <v>95177</v>
      </c>
      <c r="G40" s="177">
        <f>[1]OTCHET!G189</f>
        <v>91976</v>
      </c>
      <c r="H40" s="178">
        <f>[1]OTCHET!H189</f>
        <v>0</v>
      </c>
      <c r="I40" s="178">
        <f>[1]OTCHET!I189</f>
        <v>0</v>
      </c>
      <c r="J40" s="179">
        <f>[1]OTCHET!J189</f>
        <v>3201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1539300</v>
      </c>
      <c r="F41" s="176">
        <f t="shared" si="1"/>
        <v>582954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582954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+[1]OTCHET!E204+[1]OTCHET!E222+[1]OTCHET!E269</f>
        <v>4721600</v>
      </c>
      <c r="F42" s="176">
        <f t="shared" si="1"/>
        <v>3275673</v>
      </c>
      <c r="G42" s="177">
        <f>+[1]OTCHET!G204+[1]OTCHET!G222+[1]OTCHET!G269</f>
        <v>3268399</v>
      </c>
      <c r="H42" s="178">
        <f>+[1]OTCHET!H204+[1]OTCHET!H222+[1]OTCHET!H269</f>
        <v>606</v>
      </c>
      <c r="I42" s="178">
        <f>+[1]OTCHET!I204+[1]OTCHET!I222+[1]OTCHET!I269</f>
        <v>6668</v>
      </c>
      <c r="J42" s="179">
        <f>+[1]OTCHET!J204+[1]OTCHET!J222+[1]OTCHET!J269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+[1]OTCHET!E235+[1]OTCHET!E236+[1]OTCHET!E237+[1]OTCHET!E238+[1]OTCHET!E241+[1]OTCHET!E242+[1]OTCHET!E245</f>
        <v>0</v>
      </c>
      <c r="F44" s="227">
        <f t="shared" si="1"/>
        <v>0</v>
      </c>
      <c r="G44" s="228">
        <f>+[1]OTCHET!G235+[1]OTCHET!G236+[1]OTCHET!G237+[1]OTCHET!G238+[1]OTCHET!G241+[1]OTCHET!G242+[1]OTCHET!G245</f>
        <v>0</v>
      </c>
      <c r="H44" s="229">
        <f>+[1]OTCHET!H235+[1]OTCHET!H236+[1]OTCHET!H237+[1]OTCHET!H238+[1]OTCHET!H241+[1]OTCHET!H242+[1]OTCHET!H245</f>
        <v>0</v>
      </c>
      <c r="I44" s="230">
        <f>+[1]OTCHET!I235+[1]OTCHET!I236+[1]OTCHET!I237+[1]OTCHET!I238+[1]OTCHET!I241+[1]OTCHET!I242+[1]OTCHET!I245</f>
        <v>0</v>
      </c>
      <c r="J44" s="231">
        <f>+[1]OTCHET!J235+[1]OTCHET!J236+[1]OTCHET!J237+[1]OTCHET!J238+[1]OTCHET!J241+[1]OTCHET!J242+[1]OTCHET!J245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+[1]OTCHET!E253+[1]OTCHET!E254+[1]OTCHET!E255+[1]OTCHET!E256</f>
        <v>0</v>
      </c>
      <c r="F45" s="235">
        <f t="shared" si="1"/>
        <v>0</v>
      </c>
      <c r="G45" s="236">
        <f>+[1]OTCHET!G253+[1]OTCHET!G254+[1]OTCHET!G255+[1]OTCHET!G256</f>
        <v>0</v>
      </c>
      <c r="H45" s="237">
        <f>+[1]OTCHET!H253+[1]OTCHET!H254+[1]OTCHET!H255+[1]OTCHET!H256</f>
        <v>0</v>
      </c>
      <c r="I45" s="237">
        <f>+[1]OTCHET!I253+[1]OTCHET!I254+[1]OTCHET!I255+[1]OTCHET!I256</f>
        <v>0</v>
      </c>
      <c r="J45" s="238">
        <f>+[1]OTCHET!J253+[1]OTCHET!J254+[1]OTCHET!J255+[1]OTCHET!J256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+[1]OTCHET!E254</f>
        <v>0</v>
      </c>
      <c r="F46" s="227">
        <f t="shared" si="1"/>
        <v>0</v>
      </c>
      <c r="G46" s="228">
        <f>+[1]OTCHET!G254</f>
        <v>0</v>
      </c>
      <c r="H46" s="229">
        <f>+[1]OTCHET!H254</f>
        <v>0</v>
      </c>
      <c r="I46" s="230">
        <f>+[1]OTCHET!I254</f>
        <v>0</v>
      </c>
      <c r="J46" s="231">
        <f>+[1]OTCHET!J254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+[1]OTCHET!E263+[1]OTCHET!E267+[1]OTCHET!E268+[1]OTCHET!E270</f>
        <v>0</v>
      </c>
      <c r="F47" s="176">
        <f t="shared" si="1"/>
        <v>0</v>
      </c>
      <c r="G47" s="177">
        <f>+[1]OTCHET!G263+[1]OTCHET!G267+[1]OTCHET!G268+[1]OTCHET!G270</f>
        <v>0</v>
      </c>
      <c r="H47" s="178">
        <f>+[1]OTCHET!H263+[1]OTCHET!H267+[1]OTCHET!H268+[1]OTCHET!H270</f>
        <v>0</v>
      </c>
      <c r="I47" s="178">
        <f>+[1]OTCHET!I263+[1]OTCHET!I267+[1]OTCHET!I268+[1]OTCHET!I270</f>
        <v>0</v>
      </c>
      <c r="J47" s="179">
        <f>+[1]OTCHET!J263+[1]OTCHET!J267+[1]OTCHET!J268+[1]OTCHET!J270</f>
        <v>0</v>
      </c>
      <c r="K47" s="160"/>
      <c r="L47" s="160"/>
      <c r="M47" s="160"/>
      <c r="N47" s="222"/>
      <c r="O47" s="180" t="s">
        <v>74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75</v>
      </c>
      <c r="C48" s="224" t="s">
        <v>76</v>
      </c>
      <c r="D48" s="223"/>
      <c r="E48" s="176">
        <f>[1]OTCHET!E273+[1]OTCHET!E274+[1]OTCHET!E282+[1]OTCHET!E285</f>
        <v>297000</v>
      </c>
      <c r="F48" s="176">
        <f t="shared" si="1"/>
        <v>25427</v>
      </c>
      <c r="G48" s="177">
        <f>[1]OTCHET!G273+[1]OTCHET!G274+[1]OTCHET!G282+[1]OTCHET!G285</f>
        <v>25427</v>
      </c>
      <c r="H48" s="178">
        <f>[1]OTCHET!H273+[1]OTCHET!H274+[1]OTCHET!H282+[1]OTCHET!H285</f>
        <v>0</v>
      </c>
      <c r="I48" s="178">
        <f>[1]OTCHET!I273+[1]OTCHET!I274+[1]OTCHET!I282+[1]OTCHET!I285</f>
        <v>0</v>
      </c>
      <c r="J48" s="179">
        <f>[1]OTCHET!J273+[1]OTCHET!J274+[1]OTCHET!J282+[1]OTCHET!J285</f>
        <v>0</v>
      </c>
      <c r="K48" s="160"/>
      <c r="L48" s="160"/>
      <c r="M48" s="160"/>
      <c r="N48" s="222"/>
      <c r="O48" s="180" t="s">
        <v>76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77</v>
      </c>
      <c r="C49" s="224" t="s">
        <v>78</v>
      </c>
      <c r="D49" s="224"/>
      <c r="E49" s="176">
        <f>+[1]OTCHET!E286</f>
        <v>0</v>
      </c>
      <c r="F49" s="176">
        <f t="shared" si="1"/>
        <v>-2000000</v>
      </c>
      <c r="G49" s="177">
        <f>+[1]OTCHET!G286</f>
        <v>-2000000</v>
      </c>
      <c r="H49" s="178">
        <f>+[1]OTCHET!H286</f>
        <v>0</v>
      </c>
      <c r="I49" s="178">
        <f>+[1]OTCHET!I286</f>
        <v>0</v>
      </c>
      <c r="J49" s="179">
        <f>+[1]OTCHET!J286</f>
        <v>0</v>
      </c>
      <c r="K49" s="160"/>
      <c r="L49" s="160"/>
      <c r="M49" s="160"/>
      <c r="N49" s="222"/>
      <c r="O49" s="180" t="s">
        <v>78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79</v>
      </c>
      <c r="C50" s="240" t="s">
        <v>80</v>
      </c>
      <c r="D50" s="127"/>
      <c r="E50" s="128">
        <f>+[1]OTCHET!E291</f>
        <v>0</v>
      </c>
      <c r="F50" s="128">
        <f t="shared" si="1"/>
        <v>0</v>
      </c>
      <c r="G50" s="129">
        <f>+[1]OTCHET!G291</f>
        <v>0</v>
      </c>
      <c r="H50" s="130">
        <f>+[1]OTCHET!H291</f>
        <v>0</v>
      </c>
      <c r="I50" s="130">
        <f>+[1]OTCHET!I291</f>
        <v>0</v>
      </c>
      <c r="J50" s="131">
        <f>+[1]OTCHET!J291</f>
        <v>0</v>
      </c>
      <c r="K50" s="160"/>
      <c r="L50" s="160"/>
      <c r="M50" s="160"/>
      <c r="N50" s="222"/>
      <c r="O50" s="133" t="s">
        <v>80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81</v>
      </c>
      <c r="C51" s="146" t="s">
        <v>82</v>
      </c>
      <c r="D51" s="241"/>
      <c r="E51" s="242">
        <f>[1]OTCHET!E292</f>
        <v>0</v>
      </c>
      <c r="F51" s="242">
        <f t="shared" si="1"/>
        <v>0</v>
      </c>
      <c r="G51" s="243">
        <f>[1]OTCHET!G292</f>
        <v>0</v>
      </c>
      <c r="H51" s="244">
        <f>[1]OTCHET!H292</f>
        <v>0</v>
      </c>
      <c r="I51" s="244">
        <f>[1]OTCHET!I292</f>
        <v>0</v>
      </c>
      <c r="J51" s="245">
        <f>[1]OTCHET!J292</f>
        <v>0</v>
      </c>
      <c r="K51" s="181"/>
      <c r="L51" s="181"/>
      <c r="M51" s="181"/>
      <c r="N51" s="222"/>
      <c r="O51" s="153" t="s">
        <v>82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83</v>
      </c>
      <c r="C52" s="247" t="s">
        <v>84</v>
      </c>
      <c r="D52" s="248"/>
      <c r="E52" s="249">
        <f>[1]OTCHET!E294</f>
        <v>0</v>
      </c>
      <c r="F52" s="249">
        <f t="shared" si="1"/>
        <v>0</v>
      </c>
      <c r="G52" s="250">
        <f>[1]OTCHET!G294</f>
        <v>0</v>
      </c>
      <c r="H52" s="251">
        <f>[1]OTCHET!H294</f>
        <v>0</v>
      </c>
      <c r="I52" s="251">
        <f>[1]OTCHET!I294</f>
        <v>0</v>
      </c>
      <c r="J52" s="252">
        <f>[1]OTCHET!J294</f>
        <v>0</v>
      </c>
      <c r="K52" s="253"/>
      <c r="L52" s="253"/>
      <c r="M52" s="254"/>
      <c r="N52" s="222"/>
      <c r="O52" s="168" t="s">
        <v>84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85</v>
      </c>
      <c r="C53" s="184" t="s">
        <v>86</v>
      </c>
      <c r="D53" s="256"/>
      <c r="E53" s="257">
        <f>+[1]OTCHET!E295</f>
        <v>0</v>
      </c>
      <c r="F53" s="257">
        <f t="shared" si="1"/>
        <v>0</v>
      </c>
      <c r="G53" s="258">
        <f>+[1]OTCHET!G295</f>
        <v>0</v>
      </c>
      <c r="H53" s="259">
        <f>+[1]OTCHET!H295</f>
        <v>0</v>
      </c>
      <c r="I53" s="259">
        <f>+[1]OTCHET!I295</f>
        <v>0</v>
      </c>
      <c r="J53" s="260">
        <f>+[1]OTCHET!J295</f>
        <v>0</v>
      </c>
      <c r="K53" s="261"/>
      <c r="L53" s="261"/>
      <c r="M53" s="262"/>
      <c r="N53" s="204"/>
      <c r="O53" s="263" t="s">
        <v>86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87</v>
      </c>
      <c r="C54" s="265" t="s">
        <v>88</v>
      </c>
      <c r="D54" s="265"/>
      <c r="E54" s="266">
        <f t="shared" ref="E54:J54" si="4">+E55+E56+E60</f>
        <v>4831900</v>
      </c>
      <c r="F54" s="266">
        <f t="shared" si="4"/>
        <v>-220667</v>
      </c>
      <c r="G54" s="267">
        <f t="shared" si="4"/>
        <v>-1032478</v>
      </c>
      <c r="H54" s="268">
        <f t="shared" si="4"/>
        <v>0</v>
      </c>
      <c r="I54" s="269">
        <f t="shared" si="4"/>
        <v>0</v>
      </c>
      <c r="J54" s="270">
        <f t="shared" si="4"/>
        <v>811811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88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89</v>
      </c>
      <c r="C55" s="234" t="s">
        <v>90</v>
      </c>
      <c r="D55" s="233"/>
      <c r="E55" s="272">
        <f>+[1]OTCHET!E355+[1]OTCHET!E369+[1]OTCHET!E382</f>
        <v>4831900</v>
      </c>
      <c r="F55" s="272">
        <f t="shared" si="1"/>
        <v>-1032478</v>
      </c>
      <c r="G55" s="273">
        <f>+[1]OTCHET!G355+[1]OTCHET!G369+[1]OTCHET!G382</f>
        <v>-1032478</v>
      </c>
      <c r="H55" s="274">
        <f>+[1]OTCHET!H355+[1]OTCHET!H369+[1]OTCHET!H382</f>
        <v>0</v>
      </c>
      <c r="I55" s="274">
        <f>+[1]OTCHET!I355+[1]OTCHET!I369+[1]OTCHET!I382</f>
        <v>0</v>
      </c>
      <c r="J55" s="275">
        <f>+[1]OTCHET!J355+[1]OTCHET!J369+[1]OTCHET!J382</f>
        <v>0</v>
      </c>
      <c r="K55" s="262"/>
      <c r="L55" s="262"/>
      <c r="M55" s="262"/>
      <c r="N55" s="204"/>
      <c r="O55" s="276" t="s">
        <v>90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91</v>
      </c>
      <c r="C56" s="224" t="s">
        <v>92</v>
      </c>
      <c r="D56" s="223"/>
      <c r="E56" s="277">
        <f>+[1]OTCHET!E377+[1]OTCHET!E385+[1]OTCHET!E390+[1]OTCHET!E393+[1]OTCHET!E396+[1]OTCHET!E399+[1]OTCHET!E400+[1]OTCHET!E403+[1]OTCHET!E416+[1]OTCHET!E417+[1]OTCHET!E418+[1]OTCHET!E419+[1]OTCHET!E420</f>
        <v>0</v>
      </c>
      <c r="F56" s="277">
        <f t="shared" si="1"/>
        <v>0</v>
      </c>
      <c r="G56" s="278">
        <f>+[1]OTCHET!G377+[1]OTCHET!G385+[1]OTCHET!G390+[1]OTCHET!G393+[1]OTCHET!G396+[1]OTCHET!G399+[1]OTCHET!G400+[1]OTCHET!G403+[1]OTCHET!G416+[1]OTCHET!G417+[1]OTCHET!G418+[1]OTCHET!G419+[1]OTCHET!G420</f>
        <v>0</v>
      </c>
      <c r="H56" s="279">
        <f>+[1]OTCHET!H377+[1]OTCHET!H385+[1]OTCHET!H390+[1]OTCHET!H393+[1]OTCHET!H396+[1]OTCHET!H399+[1]OTCHET!H400+[1]OTCHET!H403+[1]OTCHET!H416+[1]OTCHET!H417+[1]OTCHET!H418+[1]OTCHET!H419+[1]OTCHET!H420</f>
        <v>0</v>
      </c>
      <c r="I56" s="279">
        <f>+[1]OTCHET!I377+[1]OTCHET!I385+[1]OTCHET!I390+[1]OTCHET!I393+[1]OTCHET!I396+[1]OTCHET!I399+[1]OTCHET!I400+[1]OTCHET!I403+[1]OTCHET!I416+[1]OTCHET!I417+[1]OTCHET!I418+[1]OTCHET!I419+[1]OTCHET!I420</f>
        <v>0</v>
      </c>
      <c r="J56" s="280">
        <f>+[1]OTCHET!J377+[1]OTCHET!J385+[1]OTCHET!J390+[1]OTCHET!J393+[1]OTCHET!J396+[1]OTCHET!J399+[1]OTCHET!J400+[1]OTCHET!J403+[1]OTCHET!J416+[1]OTCHET!J417+[1]OTCHET!J418+[1]OTCHET!J419+[1]OTCHET!J420</f>
        <v>0</v>
      </c>
      <c r="K56" s="262"/>
      <c r="L56" s="262"/>
      <c r="M56" s="262"/>
      <c r="N56" s="204"/>
      <c r="O56" s="281" t="s">
        <v>92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93</v>
      </c>
      <c r="C57" s="127" t="s">
        <v>94</v>
      </c>
      <c r="D57" s="225"/>
      <c r="E57" s="282">
        <f>+[1]OTCHET!E416+[1]OTCHET!E417+[1]OTCHET!E418+[1]OTCHET!E419+[1]OTCHET!E420</f>
        <v>0</v>
      </c>
      <c r="F57" s="282">
        <f t="shared" si="1"/>
        <v>0</v>
      </c>
      <c r="G57" s="283">
        <f>+[1]OTCHET!G416+[1]OTCHET!G417+[1]OTCHET!G418+[1]OTCHET!G419+[1]OTCHET!G420</f>
        <v>0</v>
      </c>
      <c r="H57" s="284">
        <f>+[1]OTCHET!H416+[1]OTCHET!H417+[1]OTCHET!H418+[1]OTCHET!H419+[1]OTCHET!H420</f>
        <v>0</v>
      </c>
      <c r="I57" s="284">
        <f>+[1]OTCHET!I416+[1]OTCHET!I417+[1]OTCHET!I418+[1]OTCHET!I419+[1]OTCHET!I420</f>
        <v>0</v>
      </c>
      <c r="J57" s="285">
        <f>+[1]OTCHET!J416+[1]OTCHET!J417+[1]OTCHET!J418+[1]OTCHET!J419+[1]OTCHET!J420</f>
        <v>0</v>
      </c>
      <c r="K57" s="262"/>
      <c r="L57" s="262"/>
      <c r="M57" s="262"/>
      <c r="N57" s="204"/>
      <c r="O57" s="286" t="s">
        <v>94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95</v>
      </c>
      <c r="C58" s="134" t="s">
        <v>32</v>
      </c>
      <c r="D58" s="287"/>
      <c r="E58" s="288">
        <f>[1]OTCHET!E399</f>
        <v>0</v>
      </c>
      <c r="F58" s="288">
        <f t="shared" si="1"/>
        <v>0</v>
      </c>
      <c r="G58" s="289">
        <f>[1]OTCHET!G399</f>
        <v>0</v>
      </c>
      <c r="H58" s="290">
        <f>[1]OTCHET!H399</f>
        <v>0</v>
      </c>
      <c r="I58" s="290">
        <f>[1]OTCHET!I399</f>
        <v>0</v>
      </c>
      <c r="J58" s="291">
        <f>[1]OTCHET!J399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96</v>
      </c>
      <c r="C60" s="206" t="s">
        <v>97</v>
      </c>
      <c r="D60" s="295"/>
      <c r="E60" s="207">
        <f>[1]OTCHET!E406</f>
        <v>0</v>
      </c>
      <c r="F60" s="207">
        <f t="shared" si="1"/>
        <v>811811</v>
      </c>
      <c r="G60" s="208">
        <f>[1]OTCHET!G406</f>
        <v>0</v>
      </c>
      <c r="H60" s="209">
        <f>[1]OTCHET!H406</f>
        <v>0</v>
      </c>
      <c r="I60" s="209">
        <f>[1]OTCHET!I406</f>
        <v>0</v>
      </c>
      <c r="J60" s="210">
        <f>[1]OTCHET!J406</f>
        <v>811811</v>
      </c>
      <c r="K60" s="296"/>
      <c r="L60" s="296"/>
      <c r="M60" s="296"/>
      <c r="N60" s="204"/>
      <c r="O60" s="212" t="s">
        <v>97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98</v>
      </c>
      <c r="C61" s="298" t="s">
        <v>99</v>
      </c>
      <c r="D61" s="299"/>
      <c r="E61" s="300">
        <f>+[1]OTCHET!E246</f>
        <v>0</v>
      </c>
      <c r="F61" s="300">
        <f t="shared" si="1"/>
        <v>0</v>
      </c>
      <c r="G61" s="301">
        <f>+[1]OTCHET!G246</f>
        <v>0</v>
      </c>
      <c r="H61" s="302">
        <f>+[1]OTCHET!H246</f>
        <v>0</v>
      </c>
      <c r="I61" s="302">
        <f>+[1]OTCHET!I246</f>
        <v>0</v>
      </c>
      <c r="J61" s="303">
        <f>+[1]OTCHET!J246</f>
        <v>0</v>
      </c>
      <c r="K61" s="304"/>
      <c r="L61" s="304"/>
      <c r="M61" s="304"/>
      <c r="N61" s="204"/>
      <c r="O61" s="305" t="s">
        <v>99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100</v>
      </c>
      <c r="C62" s="307"/>
      <c r="D62" s="307"/>
      <c r="E62" s="308">
        <f t="shared" ref="E62:J62" si="5">+E22-E38+E54-E61</f>
        <v>0</v>
      </c>
      <c r="F62" s="308">
        <f t="shared" si="5"/>
        <v>15224</v>
      </c>
      <c r="G62" s="309">
        <f t="shared" si="5"/>
        <v>22380</v>
      </c>
      <c r="H62" s="310">
        <f t="shared" si="5"/>
        <v>-606</v>
      </c>
      <c r="I62" s="310">
        <f t="shared" si="5"/>
        <v>-6668</v>
      </c>
      <c r="J62" s="311">
        <f t="shared" si="5"/>
        <v>118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101</v>
      </c>
      <c r="C64" s="215" t="s">
        <v>102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-15224</v>
      </c>
      <c r="G64" s="320">
        <f t="shared" ref="G64:L64" si="7">SUM(+G66+G74+G75+G82+G83+G84+G87+G88+G89+G90+G91+G92+G93)</f>
        <v>-22380</v>
      </c>
      <c r="H64" s="321">
        <f>SUM(+H66+H74+H75+H82+H83+H84+H87+H88+H89+H90+H91+H92+H93)</f>
        <v>606</v>
      </c>
      <c r="I64" s="321">
        <f>SUM(+I66+I74+I75+I82+I83+I84+I87+I88+I89+I90+I91+I92+I93)</f>
        <v>6668</v>
      </c>
      <c r="J64" s="322">
        <f>SUM(+J66+J74+J75+J82+J83+J84+J87+J88+J89+J90+J91+J92+J93)</f>
        <v>-118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102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103</v>
      </c>
      <c r="C66" s="127" t="s">
        <v>104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104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105</v>
      </c>
      <c r="C67" s="198" t="s">
        <v>106</v>
      </c>
      <c r="D67" s="198"/>
      <c r="E67" s="199">
        <f>+[1]OTCHET!E476+[1]OTCHET!E477+[1]OTCHET!E480+[1]OTCHET!E481+[1]OTCHET!E484+[1]OTCHET!E485+[1]OTCHET!E489</f>
        <v>0</v>
      </c>
      <c r="F67" s="199">
        <f t="shared" si="1"/>
        <v>0</v>
      </c>
      <c r="G67" s="200">
        <f>+[1]OTCHET!G476+[1]OTCHET!G477+[1]OTCHET!G480+[1]OTCHET!G481+[1]OTCHET!G484+[1]OTCHET!G485+[1]OTCHET!G489</f>
        <v>0</v>
      </c>
      <c r="H67" s="201">
        <f>+[1]OTCHET!H476+[1]OTCHET!H477+[1]OTCHET!H480+[1]OTCHET!H481+[1]OTCHET!H484+[1]OTCHET!H485+[1]OTCHET!H489</f>
        <v>0</v>
      </c>
      <c r="I67" s="201">
        <f>+[1]OTCHET!I476+[1]OTCHET!I477+[1]OTCHET!I480+[1]OTCHET!I481+[1]OTCHET!I484+[1]OTCHET!I485+[1]OTCHET!I489</f>
        <v>0</v>
      </c>
      <c r="J67" s="202">
        <f>+[1]OTCHET!J476+[1]OTCHET!J477+[1]OTCHET!J480+[1]OTCHET!J481+[1]OTCHET!J484+[1]OTCHET!J485+[1]OTCHET!J489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106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107</v>
      </c>
      <c r="C68" s="224" t="s">
        <v>108</v>
      </c>
      <c r="D68" s="224"/>
      <c r="E68" s="277">
        <f>+[1]OTCHET!E478+[1]OTCHET!E479+[1]OTCHET!E482+[1]OTCHET!E483+[1]OTCHET!E486+[1]OTCHET!E487+[1]OTCHET!E488+[1]OTCHET!E490</f>
        <v>0</v>
      </c>
      <c r="F68" s="277">
        <f t="shared" si="1"/>
        <v>0</v>
      </c>
      <c r="G68" s="278">
        <f>+[1]OTCHET!G478+[1]OTCHET!G479+[1]OTCHET!G482+[1]OTCHET!G483+[1]OTCHET!G486+[1]OTCHET!G487+[1]OTCHET!G488+[1]OTCHET!G490</f>
        <v>0</v>
      </c>
      <c r="H68" s="279">
        <f>+[1]OTCHET!H478+[1]OTCHET!H479+[1]OTCHET!H482+[1]OTCHET!H483+[1]OTCHET!H486+[1]OTCHET!H487+[1]OTCHET!H488+[1]OTCHET!H490</f>
        <v>0</v>
      </c>
      <c r="I68" s="279">
        <f>+[1]OTCHET!I478+[1]OTCHET!I479+[1]OTCHET!I482+[1]OTCHET!I483+[1]OTCHET!I486+[1]OTCHET!I487+[1]OTCHET!I488+[1]OTCHET!I490</f>
        <v>0</v>
      </c>
      <c r="J68" s="280">
        <f>+[1]OTCHET!J478+[1]OTCHET!J479+[1]OTCHET!J482+[1]OTCHET!J483+[1]OTCHET!J486+[1]OTCHET!J487+[1]OTCHET!J488+[1]OTCHET!J490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108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109</v>
      </c>
      <c r="C69" s="224" t="s">
        <v>110</v>
      </c>
      <c r="D69" s="224"/>
      <c r="E69" s="277">
        <f>+[1]OTCHET!E491</f>
        <v>0</v>
      </c>
      <c r="F69" s="277">
        <f t="shared" si="1"/>
        <v>0</v>
      </c>
      <c r="G69" s="278">
        <f>+[1]OTCHET!G491</f>
        <v>0</v>
      </c>
      <c r="H69" s="279">
        <f>+[1]OTCHET!H491</f>
        <v>0</v>
      </c>
      <c r="I69" s="279">
        <f>+[1]OTCHET!I491</f>
        <v>0</v>
      </c>
      <c r="J69" s="280">
        <f>+[1]OTCHET!J491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110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111</v>
      </c>
      <c r="C70" s="224" t="s">
        <v>112</v>
      </c>
      <c r="D70" s="224"/>
      <c r="E70" s="277">
        <f>+[1]OTCHET!E496</f>
        <v>0</v>
      </c>
      <c r="F70" s="277">
        <f t="shared" si="1"/>
        <v>0</v>
      </c>
      <c r="G70" s="278">
        <f>+[1]OTCHET!G496</f>
        <v>0</v>
      </c>
      <c r="H70" s="279">
        <f>+[1]OTCHET!H496</f>
        <v>0</v>
      </c>
      <c r="I70" s="279">
        <f>+[1]OTCHET!I496</f>
        <v>0</v>
      </c>
      <c r="J70" s="280">
        <f>+[1]OTCHET!J496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112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113</v>
      </c>
      <c r="C71" s="224" t="s">
        <v>114</v>
      </c>
      <c r="D71" s="224"/>
      <c r="E71" s="277">
        <f>+[1]OTCHET!E536</f>
        <v>0</v>
      </c>
      <c r="F71" s="277">
        <f t="shared" si="1"/>
        <v>0</v>
      </c>
      <c r="G71" s="278">
        <f>+[1]OTCHET!G536</f>
        <v>0</v>
      </c>
      <c r="H71" s="279">
        <f>+[1]OTCHET!H536</f>
        <v>0</v>
      </c>
      <c r="I71" s="279">
        <f>+[1]OTCHET!I536</f>
        <v>0</v>
      </c>
      <c r="J71" s="280">
        <f>+[1]OTCHET!J536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114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115</v>
      </c>
      <c r="C72" s="339" t="s">
        <v>116</v>
      </c>
      <c r="D72" s="339"/>
      <c r="E72" s="277">
        <f>+[1]OTCHET!E575+[1]OTCHET!E576</f>
        <v>0</v>
      </c>
      <c r="F72" s="277">
        <f t="shared" si="1"/>
        <v>0</v>
      </c>
      <c r="G72" s="278">
        <f>+[1]OTCHET!G575+[1]OTCHET!G576</f>
        <v>0</v>
      </c>
      <c r="H72" s="279">
        <f>+[1]OTCHET!H575+[1]OTCHET!H576</f>
        <v>0</v>
      </c>
      <c r="I72" s="279">
        <f>+[1]OTCHET!I575+[1]OTCHET!I576</f>
        <v>0</v>
      </c>
      <c r="J72" s="280">
        <f>+[1]OTCHET!J575+[1]OTCHET!J576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116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117</v>
      </c>
      <c r="C73" s="340" t="s">
        <v>118</v>
      </c>
      <c r="D73" s="340"/>
      <c r="E73" s="207">
        <f>+[1]OTCHET!E577+[1]OTCHET!E578+[1]OTCHET!E579</f>
        <v>0</v>
      </c>
      <c r="F73" s="207">
        <f t="shared" si="1"/>
        <v>0</v>
      </c>
      <c r="G73" s="208">
        <f>+[1]OTCHET!G577+[1]OTCHET!G578+[1]OTCHET!G579</f>
        <v>0</v>
      </c>
      <c r="H73" s="209">
        <f>+[1]OTCHET!H577+[1]OTCHET!H578+[1]OTCHET!H579</f>
        <v>0</v>
      </c>
      <c r="I73" s="209">
        <f>+[1]OTCHET!I577+[1]OTCHET!I578+[1]OTCHET!I579</f>
        <v>0</v>
      </c>
      <c r="J73" s="210">
        <f>+[1]OTCHET!J577+[1]OTCHET!J578+[1]OTCHET!J579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118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119</v>
      </c>
      <c r="C74" s="234" t="s">
        <v>120</v>
      </c>
      <c r="D74" s="233"/>
      <c r="E74" s="272">
        <f>[1]OTCHET!E455</f>
        <v>0</v>
      </c>
      <c r="F74" s="272">
        <f t="shared" si="1"/>
        <v>0</v>
      </c>
      <c r="G74" s="273">
        <f>[1]OTCHET!G455</f>
        <v>0</v>
      </c>
      <c r="H74" s="274">
        <f>[1]OTCHET!H455</f>
        <v>0</v>
      </c>
      <c r="I74" s="274">
        <f>[1]OTCHET!I455</f>
        <v>0</v>
      </c>
      <c r="J74" s="275">
        <f>[1]OTCHET!J455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120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121</v>
      </c>
      <c r="C75" s="127" t="s">
        <v>122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122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123</v>
      </c>
      <c r="C76" s="198" t="s">
        <v>124</v>
      </c>
      <c r="D76" s="198"/>
      <c r="E76" s="199">
        <f>+[1]OTCHET!E460+[1]OTCHET!E463</f>
        <v>0</v>
      </c>
      <c r="F76" s="199">
        <f t="shared" si="1"/>
        <v>0</v>
      </c>
      <c r="G76" s="200">
        <f>+[1]OTCHET!G460+[1]OTCHET!G463</f>
        <v>0</v>
      </c>
      <c r="H76" s="201">
        <f>+[1]OTCHET!H460+[1]OTCHET!H463</f>
        <v>0</v>
      </c>
      <c r="I76" s="201">
        <f>+[1]OTCHET!I460+[1]OTCHET!I463</f>
        <v>0</v>
      </c>
      <c r="J76" s="202">
        <f>+[1]OTCHET!J460+[1]OTCHET!J463</f>
        <v>0</v>
      </c>
      <c r="K76" s="341"/>
      <c r="L76" s="341"/>
      <c r="M76" s="341"/>
      <c r="N76" s="204"/>
      <c r="O76" s="205" t="s">
        <v>124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125</v>
      </c>
      <c r="C77" s="224" t="s">
        <v>126</v>
      </c>
      <c r="D77" s="224"/>
      <c r="E77" s="277">
        <f>+[1]OTCHET!E461+[1]OTCHET!E464</f>
        <v>0</v>
      </c>
      <c r="F77" s="277">
        <f t="shared" si="1"/>
        <v>0</v>
      </c>
      <c r="G77" s="278">
        <f>+[1]OTCHET!G461+[1]OTCHET!G464</f>
        <v>0</v>
      </c>
      <c r="H77" s="279">
        <f>+[1]OTCHET!H461+[1]OTCHET!H464</f>
        <v>0</v>
      </c>
      <c r="I77" s="279">
        <f>+[1]OTCHET!I461+[1]OTCHET!I464</f>
        <v>0</v>
      </c>
      <c r="J77" s="280">
        <f>+[1]OTCHET!J461+[1]OTCHET!J464</f>
        <v>0</v>
      </c>
      <c r="K77" s="341"/>
      <c r="L77" s="341"/>
      <c r="M77" s="341"/>
      <c r="N77" s="204"/>
      <c r="O77" s="281" t="s">
        <v>126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127</v>
      </c>
      <c r="C78" s="224" t="s">
        <v>128</v>
      </c>
      <c r="D78" s="224"/>
      <c r="E78" s="277">
        <f>[1]OTCHET!E465</f>
        <v>0</v>
      </c>
      <c r="F78" s="277">
        <f t="shared" si="1"/>
        <v>0</v>
      </c>
      <c r="G78" s="278">
        <f>[1]OTCHET!G465</f>
        <v>0</v>
      </c>
      <c r="H78" s="279">
        <f>[1]OTCHET!H465</f>
        <v>0</v>
      </c>
      <c r="I78" s="279">
        <f>[1]OTCHET!I465</f>
        <v>0</v>
      </c>
      <c r="J78" s="280">
        <f>[1]OTCHET!J465</f>
        <v>0</v>
      </c>
      <c r="K78" s="341"/>
      <c r="L78" s="341"/>
      <c r="M78" s="341"/>
      <c r="N78" s="204"/>
      <c r="O78" s="281" t="s">
        <v>128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129</v>
      </c>
      <c r="C80" s="224" t="s">
        <v>130</v>
      </c>
      <c r="D80" s="224"/>
      <c r="E80" s="277">
        <f>+[1]OTCHET!E473</f>
        <v>0</v>
      </c>
      <c r="F80" s="277">
        <f t="shared" si="1"/>
        <v>0</v>
      </c>
      <c r="G80" s="278">
        <f>+[1]OTCHET!G473</f>
        <v>0</v>
      </c>
      <c r="H80" s="279">
        <f>+[1]OTCHET!H473</f>
        <v>0</v>
      </c>
      <c r="I80" s="279">
        <f>+[1]OTCHET!I473</f>
        <v>0</v>
      </c>
      <c r="J80" s="280">
        <f>+[1]OTCHET!J473</f>
        <v>0</v>
      </c>
      <c r="K80" s="341"/>
      <c r="L80" s="341"/>
      <c r="M80" s="341"/>
      <c r="N80" s="204"/>
      <c r="O80" s="281" t="s">
        <v>130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131</v>
      </c>
      <c r="C81" s="206" t="s">
        <v>132</v>
      </c>
      <c r="D81" s="206"/>
      <c r="E81" s="207">
        <f>+[1]OTCHET!E474</f>
        <v>0</v>
      </c>
      <c r="F81" s="207">
        <f t="shared" si="1"/>
        <v>0</v>
      </c>
      <c r="G81" s="208">
        <f>+[1]OTCHET!G474</f>
        <v>0</v>
      </c>
      <c r="H81" s="209">
        <f>+[1]OTCHET!H474</f>
        <v>0</v>
      </c>
      <c r="I81" s="209">
        <f>+[1]OTCHET!I474</f>
        <v>0</v>
      </c>
      <c r="J81" s="210">
        <f>+[1]OTCHET!J474</f>
        <v>0</v>
      </c>
      <c r="K81" s="341"/>
      <c r="L81" s="341"/>
      <c r="M81" s="341"/>
      <c r="N81" s="204"/>
      <c r="O81" s="212" t="s">
        <v>132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133</v>
      </c>
      <c r="C82" s="234" t="s">
        <v>134</v>
      </c>
      <c r="D82" s="233"/>
      <c r="E82" s="272">
        <f>[1]OTCHET!E529</f>
        <v>0</v>
      </c>
      <c r="F82" s="272">
        <f t="shared" si="1"/>
        <v>0</v>
      </c>
      <c r="G82" s="273">
        <f>[1]OTCHET!G529</f>
        <v>0</v>
      </c>
      <c r="H82" s="274">
        <f>[1]OTCHET!H529</f>
        <v>0</v>
      </c>
      <c r="I82" s="274">
        <f>[1]OTCHET!I529</f>
        <v>0</v>
      </c>
      <c r="J82" s="275">
        <f>[1]OTCHET!J529</f>
        <v>0</v>
      </c>
      <c r="K82" s="341"/>
      <c r="L82" s="341"/>
      <c r="M82" s="341"/>
      <c r="N82" s="204"/>
      <c r="O82" s="276" t="s">
        <v>134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135</v>
      </c>
      <c r="C83" s="224" t="s">
        <v>136</v>
      </c>
      <c r="D83" s="223"/>
      <c r="E83" s="277">
        <f>[1]OTCHET!E530</f>
        <v>0</v>
      </c>
      <c r="F83" s="277">
        <f t="shared" si="1"/>
        <v>0</v>
      </c>
      <c r="G83" s="278">
        <f>[1]OTCHET!G530</f>
        <v>0</v>
      </c>
      <c r="H83" s="279">
        <f>[1]OTCHET!H530</f>
        <v>0</v>
      </c>
      <c r="I83" s="279">
        <f>[1]OTCHET!I530</f>
        <v>0</v>
      </c>
      <c r="J83" s="280">
        <f>[1]OTCHET!J530</f>
        <v>0</v>
      </c>
      <c r="K83" s="341"/>
      <c r="L83" s="341"/>
      <c r="M83" s="341"/>
      <c r="N83" s="204"/>
      <c r="O83" s="281" t="s">
        <v>136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137</v>
      </c>
      <c r="C84" s="127" t="s">
        <v>138</v>
      </c>
      <c r="D84" s="225"/>
      <c r="E84" s="282">
        <f>+E85+E86</f>
        <v>0</v>
      </c>
      <c r="F84" s="282">
        <f>+F85+F86</f>
        <v>0</v>
      </c>
      <c r="G84" s="283">
        <f t="shared" ref="G84:M84" si="10">+G85+G86</f>
        <v>118</v>
      </c>
      <c r="H84" s="284">
        <f>+H85+H86</f>
        <v>0</v>
      </c>
      <c r="I84" s="284">
        <f>+I85+I86</f>
        <v>0</v>
      </c>
      <c r="J84" s="285">
        <f>+J85+J86</f>
        <v>-118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138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139</v>
      </c>
      <c r="C85" s="198" t="s">
        <v>140</v>
      </c>
      <c r="D85" s="342"/>
      <c r="E85" s="199">
        <f>+[1]OTCHET!E497+[1]OTCHET!E506+[1]OTCHET!E510+[1]OTCHET!E537</f>
        <v>0</v>
      </c>
      <c r="F85" s="199">
        <f t="shared" si="1"/>
        <v>0</v>
      </c>
      <c r="G85" s="200">
        <f>+[1]OTCHET!G497+[1]OTCHET!G506+[1]OTCHET!G510+[1]OTCHET!G537</f>
        <v>0</v>
      </c>
      <c r="H85" s="201">
        <f>+[1]OTCHET!H497+[1]OTCHET!H506+[1]OTCHET!H510+[1]OTCHET!H537</f>
        <v>0</v>
      </c>
      <c r="I85" s="201">
        <f>+[1]OTCHET!I497+[1]OTCHET!I506+[1]OTCHET!I510+[1]OTCHET!I537</f>
        <v>0</v>
      </c>
      <c r="J85" s="202">
        <f>+[1]OTCHET!J497+[1]OTCHET!J506+[1]OTCHET!J510+[1]OTCHET!J537</f>
        <v>0</v>
      </c>
      <c r="K85" s="341"/>
      <c r="L85" s="341"/>
      <c r="M85" s="341"/>
      <c r="N85" s="204"/>
      <c r="O85" s="205" t="s">
        <v>140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141</v>
      </c>
      <c r="C86" s="206" t="s">
        <v>142</v>
      </c>
      <c r="D86" s="343"/>
      <c r="E86" s="207">
        <f>+[1]OTCHET!E515+[1]OTCHET!E518+[1]OTCHET!E538</f>
        <v>0</v>
      </c>
      <c r="F86" s="207">
        <f t="shared" si="1"/>
        <v>0</v>
      </c>
      <c r="G86" s="208">
        <f>+[1]OTCHET!G515+[1]OTCHET!G518+[1]OTCHET!G538</f>
        <v>118</v>
      </c>
      <c r="H86" s="209">
        <f>+[1]OTCHET!H515+[1]OTCHET!H518+[1]OTCHET!H538</f>
        <v>0</v>
      </c>
      <c r="I86" s="209">
        <f>+[1]OTCHET!I515+[1]OTCHET!I518+[1]OTCHET!I538</f>
        <v>0</v>
      </c>
      <c r="J86" s="210">
        <f>+[1]OTCHET!J515+[1]OTCHET!J518+[1]OTCHET!J538</f>
        <v>-118</v>
      </c>
      <c r="K86" s="341"/>
      <c r="L86" s="341"/>
      <c r="M86" s="341"/>
      <c r="N86" s="204"/>
      <c r="O86" s="212" t="s">
        <v>142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143</v>
      </c>
      <c r="C87" s="234" t="s">
        <v>144</v>
      </c>
      <c r="D87" s="344"/>
      <c r="E87" s="272">
        <f>[1]OTCHET!E525</f>
        <v>0</v>
      </c>
      <c r="F87" s="272">
        <f t="shared" ref="F87:F94" si="11">+G87+H87+I87+J87</f>
        <v>0</v>
      </c>
      <c r="G87" s="273">
        <f>[1]OTCHET!G525</f>
        <v>0</v>
      </c>
      <c r="H87" s="274">
        <f>[1]OTCHET!H525</f>
        <v>0</v>
      </c>
      <c r="I87" s="274">
        <f>[1]OTCHET!I525</f>
        <v>0</v>
      </c>
      <c r="J87" s="275">
        <f>[1]OTCHET!J525</f>
        <v>0</v>
      </c>
      <c r="K87" s="341"/>
      <c r="L87" s="341"/>
      <c r="M87" s="341"/>
      <c r="N87" s="204"/>
      <c r="O87" s="276" t="s">
        <v>144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145</v>
      </c>
      <c r="C88" s="224" t="s">
        <v>146</v>
      </c>
      <c r="D88" s="223"/>
      <c r="E88" s="277">
        <f>+[1]OTCHET!E561+[1]OTCHET!E562+[1]OTCHET!E563+[1]OTCHET!E564+[1]OTCHET!E565+[1]OTCHET!E566</f>
        <v>0</v>
      </c>
      <c r="F88" s="277">
        <f t="shared" si="11"/>
        <v>1537</v>
      </c>
      <c r="G88" s="278">
        <f>+[1]OTCHET!G561+[1]OTCHET!G562+[1]OTCHET!G563+[1]OTCHET!G564+[1]OTCHET!G565+[1]OTCHET!G566</f>
        <v>0</v>
      </c>
      <c r="H88" s="279">
        <f>+[1]OTCHET!H561+[1]OTCHET!H562+[1]OTCHET!H563+[1]OTCHET!H564+[1]OTCHET!H565+[1]OTCHET!H566</f>
        <v>1537</v>
      </c>
      <c r="I88" s="279">
        <f>+[1]OTCHET!I561+[1]OTCHET!I562+[1]OTCHET!I563+[1]OTCHET!I564+[1]OTCHET!I565+[1]OTCHET!I566</f>
        <v>0</v>
      </c>
      <c r="J88" s="280">
        <f>+[1]OTCHET!J561+[1]OTCHET!J562+[1]OTCHET!J563+[1]OTCHET!J564+[1]OTCHET!J565+[1]OTCHET!J566</f>
        <v>0</v>
      </c>
      <c r="K88" s="341"/>
      <c r="L88" s="341"/>
      <c r="M88" s="341"/>
      <c r="N88" s="204"/>
      <c r="O88" s="281" t="s">
        <v>146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147</v>
      </c>
      <c r="C89" s="339" t="s">
        <v>148</v>
      </c>
      <c r="D89" s="339"/>
      <c r="E89" s="176">
        <f>+[1]OTCHET!E567+[1]OTCHET!E568+[1]OTCHET!E569+[1]OTCHET!E570+[1]OTCHET!E571+[1]OTCHET!E572+[1]OTCHET!E573</f>
        <v>0</v>
      </c>
      <c r="F89" s="176">
        <f t="shared" si="11"/>
        <v>-16761</v>
      </c>
      <c r="G89" s="177">
        <f>+[1]OTCHET!G567+[1]OTCHET!G568+[1]OTCHET!G569+[1]OTCHET!G570+[1]OTCHET!G571+[1]OTCHET!G572+[1]OTCHET!G573</f>
        <v>0</v>
      </c>
      <c r="H89" s="178">
        <f>+[1]OTCHET!H567+[1]OTCHET!H568+[1]OTCHET!H569+[1]OTCHET!H570+[1]OTCHET!H571+[1]OTCHET!H572+[1]OTCHET!H573</f>
        <v>-10710</v>
      </c>
      <c r="I89" s="178">
        <f>+[1]OTCHET!I567+[1]OTCHET!I568+[1]OTCHET!I569+[1]OTCHET!I570+[1]OTCHET!I571+[1]OTCHET!I572+[1]OTCHET!I573</f>
        <v>-6051</v>
      </c>
      <c r="J89" s="179">
        <f>+[1]OTCHET!J567+[1]OTCHET!J568+[1]OTCHET!J569+[1]OTCHET!J570+[1]OTCHET!J571+[1]OTCHET!J572+[1]OTCHET!J573</f>
        <v>0</v>
      </c>
      <c r="K89" s="345"/>
      <c r="L89" s="345"/>
      <c r="M89" s="345"/>
      <c r="N89" s="204"/>
      <c r="O89" s="180" t="s">
        <v>148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149</v>
      </c>
      <c r="C90" s="224" t="s">
        <v>150</v>
      </c>
      <c r="D90" s="339"/>
      <c r="E90" s="176">
        <f>+[1]OTCHET!E574</f>
        <v>0</v>
      </c>
      <c r="F90" s="176">
        <f t="shared" si="11"/>
        <v>0</v>
      </c>
      <c r="G90" s="177">
        <f>+[1]OTCHET!G574</f>
        <v>0</v>
      </c>
      <c r="H90" s="178">
        <f>+[1]OTCHET!H574</f>
        <v>0</v>
      </c>
      <c r="I90" s="178">
        <f>+[1]OTCHET!I574</f>
        <v>0</v>
      </c>
      <c r="J90" s="179">
        <f>+[1]OTCHET!J574</f>
        <v>0</v>
      </c>
      <c r="K90" s="345"/>
      <c r="L90" s="345"/>
      <c r="M90" s="345"/>
      <c r="N90" s="204"/>
      <c r="O90" s="180" t="s">
        <v>150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151</v>
      </c>
      <c r="C91" s="224" t="s">
        <v>152</v>
      </c>
      <c r="D91" s="224"/>
      <c r="E91" s="176">
        <f>+[1]OTCHET!E581+[1]OTCHET!E582</f>
        <v>0</v>
      </c>
      <c r="F91" s="176">
        <f t="shared" si="11"/>
        <v>0</v>
      </c>
      <c r="G91" s="177">
        <f>+[1]OTCHET!G581+[1]OTCHET!G582</f>
        <v>0</v>
      </c>
      <c r="H91" s="178">
        <f>+[1]OTCHET!H581+[1]OTCHET!H582</f>
        <v>0</v>
      </c>
      <c r="I91" s="178">
        <f>+[1]OTCHET!I581+[1]OTCHET!I582</f>
        <v>0</v>
      </c>
      <c r="J91" s="179">
        <f>+[1]OTCHET!J581+[1]OTCHET!J582</f>
        <v>0</v>
      </c>
      <c r="K91" s="345"/>
      <c r="L91" s="345"/>
      <c r="M91" s="345"/>
      <c r="N91" s="204"/>
      <c r="O91" s="180" t="s">
        <v>152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153</v>
      </c>
      <c r="C92" s="339" t="s">
        <v>154</v>
      </c>
      <c r="D92" s="224"/>
      <c r="E92" s="176">
        <f>+[1]OTCHET!E583+[1]OTCHET!E584</f>
        <v>0</v>
      </c>
      <c r="F92" s="176">
        <f t="shared" si="11"/>
        <v>0</v>
      </c>
      <c r="G92" s="177">
        <f>+[1]OTCHET!G583+[1]OTCHET!G584</f>
        <v>0</v>
      </c>
      <c r="H92" s="178">
        <f>+[1]OTCHET!H583+[1]OTCHET!H584</f>
        <v>0</v>
      </c>
      <c r="I92" s="178">
        <f>+[1]OTCHET!I583+[1]OTCHET!I584</f>
        <v>0</v>
      </c>
      <c r="J92" s="179">
        <f>+[1]OTCHET!J583+[1]OTCHET!J584</f>
        <v>0</v>
      </c>
      <c r="K92" s="345"/>
      <c r="L92" s="345"/>
      <c r="M92" s="345"/>
      <c r="N92" s="204"/>
      <c r="O92" s="180" t="s">
        <v>154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155</v>
      </c>
      <c r="C93" s="127" t="s">
        <v>156</v>
      </c>
      <c r="D93" s="127"/>
      <c r="E93" s="128">
        <f>[1]OTCHET!E585</f>
        <v>0</v>
      </c>
      <c r="F93" s="128">
        <f t="shared" si="11"/>
        <v>0</v>
      </c>
      <c r="G93" s="129">
        <f>[1]OTCHET!G585</f>
        <v>-22498</v>
      </c>
      <c r="H93" s="130">
        <f>[1]OTCHET!H585</f>
        <v>9779</v>
      </c>
      <c r="I93" s="130">
        <f>[1]OTCHET!I585</f>
        <v>12719</v>
      </c>
      <c r="J93" s="131">
        <f>[1]OTCHET!J585</f>
        <v>0</v>
      </c>
      <c r="K93" s="345"/>
      <c r="L93" s="345"/>
      <c r="M93" s="345"/>
      <c r="N93" s="204"/>
      <c r="O93" s="133" t="s">
        <v>156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157</v>
      </c>
      <c r="C94" s="347" t="s">
        <v>158</v>
      </c>
      <c r="D94" s="347"/>
      <c r="E94" s="348">
        <f>+[1]OTCHET!E588</f>
        <v>0</v>
      </c>
      <c r="F94" s="348">
        <f t="shared" si="11"/>
        <v>0</v>
      </c>
      <c r="G94" s="349">
        <f>+[1]OTCHET!G588</f>
        <v>-9779</v>
      </c>
      <c r="H94" s="350">
        <f>+[1]OTCHET!H588</f>
        <v>9779</v>
      </c>
      <c r="I94" s="350">
        <f>+[1]OTCHET!I588</f>
        <v>0</v>
      </c>
      <c r="J94" s="351">
        <f>+[1]OTCHET!J588</f>
        <v>0</v>
      </c>
      <c r="K94" s="352"/>
      <c r="L94" s="352"/>
      <c r="M94" s="352"/>
      <c r="N94" s="204"/>
      <c r="O94" s="353" t="s">
        <v>158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159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160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161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162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163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161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162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+[1]OTCHET!H599</f>
        <v>0</v>
      </c>
      <c r="C105" s="372"/>
      <c r="D105" s="372"/>
      <c r="E105" s="377"/>
      <c r="F105" s="19"/>
      <c r="G105" s="378">
        <f>+[1]OTCHET!E599</f>
        <v>0</v>
      </c>
      <c r="H105" s="378">
        <f>+[1]OTCHET!F599</f>
        <v>0</v>
      </c>
      <c r="I105" s="379"/>
      <c r="J105" s="380">
        <f>+[1]OTCHET!B599</f>
        <v>42530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164</v>
      </c>
      <c r="C106" s="382"/>
      <c r="D106" s="382"/>
      <c r="E106" s="383"/>
      <c r="F106" s="383"/>
      <c r="G106" s="384" t="s">
        <v>165</v>
      </c>
      <c r="H106" s="384"/>
      <c r="I106" s="385"/>
      <c r="J106" s="386" t="s">
        <v>166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167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+[1]OTCHET!D597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168</v>
      </c>
      <c r="C111" s="372"/>
      <c r="D111" s="372"/>
      <c r="E111" s="389"/>
      <c r="F111" s="389"/>
      <c r="G111" s="3"/>
      <c r="H111" s="392" t="s">
        <v>169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+[1]OTCHET!G594</f>
        <v>0</v>
      </c>
      <c r="F112" s="391"/>
      <c r="G112" s="396"/>
      <c r="H112" s="3"/>
      <c r="I112" s="391">
        <f>+[1]OTCHET!G597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2016-06-15T06:42:16Z</dcterms:created>
  <dcterms:modified xsi:type="dcterms:W3CDTF">2016-06-15T06:42:53Z</dcterms:modified>
</cp:coreProperties>
</file>