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E22" s="1"/>
  <c r="G23"/>
  <c r="H23"/>
  <c r="H22" s="1"/>
  <c r="I23"/>
  <c r="J23"/>
  <c r="J22" s="1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H38" s="1"/>
  <c r="I39"/>
  <c r="I38" s="1"/>
  <c r="J39"/>
  <c r="J38" s="1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H46"/>
  <c r="F46" s="1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H58"/>
  <c r="F58" s="1"/>
  <c r="I58"/>
  <c r="J58"/>
  <c r="F59"/>
  <c r="E60"/>
  <c r="G60"/>
  <c r="F60" s="1"/>
  <c r="H60"/>
  <c r="I60"/>
  <c r="J60"/>
  <c r="E61"/>
  <c r="G61"/>
  <c r="F61" s="1"/>
  <c r="H6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F69" s="1"/>
  <c r="H69"/>
  <c r="I69"/>
  <c r="J69"/>
  <c r="K69"/>
  <c r="L69"/>
  <c r="M69"/>
  <c r="E70"/>
  <c r="G70"/>
  <c r="F70" s="1"/>
  <c r="H70"/>
  <c r="I70"/>
  <c r="J70"/>
  <c r="K70"/>
  <c r="L70"/>
  <c r="M70"/>
  <c r="E71"/>
  <c r="G71"/>
  <c r="F71" s="1"/>
  <c r="H7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F80" s="1"/>
  <c r="H80"/>
  <c r="I80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M64" l="1"/>
  <c r="K64"/>
  <c r="L64"/>
  <c r="L63" s="1"/>
  <c r="M63"/>
  <c r="K63"/>
  <c r="I64"/>
  <c r="G64"/>
  <c r="I22"/>
  <c r="I62" s="1"/>
  <c r="G22"/>
  <c r="G62" s="1"/>
  <c r="J64"/>
  <c r="H64"/>
  <c r="E64"/>
  <c r="J62"/>
  <c r="H62"/>
  <c r="E62"/>
  <c r="F85"/>
  <c r="F84" s="1"/>
  <c r="F76"/>
  <c r="F75" s="1"/>
  <c r="F55"/>
  <c r="F54" s="1"/>
  <c r="F26"/>
  <c r="F25" s="1"/>
  <c r="F23"/>
  <c r="F22" s="1"/>
  <c r="F67"/>
  <c r="F66" s="1"/>
  <c r="F64" s="1"/>
  <c r="F39"/>
  <c r="F38" s="1"/>
  <c r="E63" l="1"/>
  <c r="E103"/>
  <c r="J63"/>
  <c r="J103"/>
  <c r="G63"/>
  <c r="G103"/>
  <c r="H63"/>
  <c r="H103"/>
  <c r="I63"/>
  <c r="I103"/>
  <c r="F62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<sst xmlns="http://schemas.openxmlformats.org/spreadsheetml/2006/main" count="241" uniqueCount="170">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</sst>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2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42429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3135723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128428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208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692755</v>
          </cell>
          <cell r="H186">
            <v>0</v>
          </cell>
          <cell r="I186">
            <v>0</v>
          </cell>
          <cell r="J186">
            <v>85023</v>
          </cell>
        </row>
        <row r="189">
          <cell r="E189">
            <v>0</v>
          </cell>
          <cell r="G189">
            <v>16830</v>
          </cell>
          <cell r="H189">
            <v>0</v>
          </cell>
          <cell r="I189">
            <v>0</v>
          </cell>
          <cell r="J189">
            <v>1054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224438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213107</v>
          </cell>
          <cell r="H204">
            <v>551</v>
          </cell>
          <cell r="I204">
            <v>2845</v>
          </cell>
          <cell r="J204">
            <v>0</v>
          </cell>
        </row>
        <row r="222">
          <cell r="E222">
            <v>0</v>
          </cell>
          <cell r="G222">
            <v>126</v>
          </cell>
          <cell r="H222">
            <v>0</v>
          </cell>
          <cell r="I222">
            <v>2286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511051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4583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310582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67</v>
          </cell>
          <cell r="H538">
            <v>0</v>
          </cell>
          <cell r="I538">
            <v>0</v>
          </cell>
          <cell r="J538">
            <v>-67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G567">
            <v>-1805454</v>
          </cell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-10765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-1904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-3706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-20520</v>
          </cell>
          <cell r="H585">
            <v>9779</v>
          </cell>
          <cell r="I585">
            <v>10741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42438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71" zoomScale="75" zoomScaleNormal="75" workbookViewId="0">
      <selection activeCell="E108" sqref="E108:F108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               ОТЧЕТ ЗА КАСОВОТО ИЗПЪЛНЕНИЕ НА БЮДЖЕТА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42429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0</v>
      </c>
      <c r="F15" s="365" t="str">
        <f>[1]OTCHET!F15</f>
        <v>БЮДЖЕТ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3264359</v>
      </c>
      <c r="G22" s="239">
        <f>+G23+G25+G36+G37</f>
        <v>3264359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3264359</v>
      </c>
      <c r="G25" s="298">
        <f>+G26+G30+G31+G32+G33</f>
        <v>3264359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3135723</v>
      </c>
      <c r="G30" s="267">
        <f>[1]OTCHET!G90+[1]OTCHET!G93+[1]OTCHET!G94</f>
        <v>3135723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128428</v>
      </c>
      <c r="G31" s="83">
        <f>[1]OTCHET!G108</f>
        <v>128428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208</v>
      </c>
      <c r="G32" s="83">
        <f>[1]OTCHET!G112+[1]OTCHET!G120+[1]OTCHET!G136+[1]OTCHET!G137</f>
        <v>208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1754649</v>
      </c>
      <c r="G38" s="239">
        <f>SUM(G39:G53)-G44-G46-G51-G52</f>
        <v>1438452</v>
      </c>
      <c r="H38" s="238">
        <f>SUM(H39:H53)-H44-H46-H51-H52</f>
        <v>551</v>
      </c>
      <c r="I38" s="238">
        <f>SUM(I39:I53)-I44-I46-I51-I52</f>
        <v>5131</v>
      </c>
      <c r="J38" s="237">
        <f>SUM(J39:J53)-J44-J46-J51-J52</f>
        <v>310515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777778</v>
      </c>
      <c r="G39" s="231">
        <f>[1]OTCHET!G186</f>
        <v>692755</v>
      </c>
      <c r="H39" s="230">
        <f>[1]OTCHET!H186</f>
        <v>0</v>
      </c>
      <c r="I39" s="230">
        <f>[1]OTCHET!I186</f>
        <v>0</v>
      </c>
      <c r="J39" s="229">
        <f>[1]OTCHET!J186</f>
        <v>85023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17884</v>
      </c>
      <c r="G40" s="83">
        <f>[1]OTCHET!G189</f>
        <v>16830</v>
      </c>
      <c r="H40" s="82">
        <f>[1]OTCHET!H189</f>
        <v>0</v>
      </c>
      <c r="I40" s="82">
        <f>[1]OTCHET!I189</f>
        <v>0</v>
      </c>
      <c r="J40" s="81">
        <f>[1]OTCHET!J189</f>
        <v>1054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224438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224438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729966</v>
      </c>
      <c r="G42" s="83">
        <f>+[1]OTCHET!G204+[1]OTCHET!G222+[1]OTCHET!G269</f>
        <v>724284</v>
      </c>
      <c r="H42" s="82">
        <f>+[1]OTCHET!H204+[1]OTCHET!H222+[1]OTCHET!H269</f>
        <v>551</v>
      </c>
      <c r="I42" s="82">
        <f>+[1]OTCHET!I204+[1]OTCHET!I222+[1]OTCHET!I269</f>
        <v>5131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4583</v>
      </c>
      <c r="G48" s="83">
        <f>[1]OTCHET!G273+[1]OTCHET!G274+[1]OTCHET!G282+[1]OTCHET!G285</f>
        <v>4583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310582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310582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310582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310582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1820292</v>
      </c>
      <c r="G62" s="153">
        <f>+G22-G38+G54-G61</f>
        <v>1825907</v>
      </c>
      <c r="H62" s="152">
        <f>+H22-H38+H54-H61</f>
        <v>-551</v>
      </c>
      <c r="I62" s="152">
        <f>+I22-I38+I54-I61</f>
        <v>-5131</v>
      </c>
      <c r="J62" s="151">
        <f>+J22-J38+J54-J61</f>
        <v>67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-1820292</v>
      </c>
      <c r="G64" s="139">
        <f>SUM(+G66+G74+G75+G82+G83+G84+G87+G88+G89+G90+G91+G92+G93)</f>
        <v>-1825907</v>
      </c>
      <c r="H64" s="138">
        <f>SUM(+H66+H74+H75+H82+H83+H84+H87+H88+H89+H90+H91+H92+H93)</f>
        <v>551</v>
      </c>
      <c r="I64" s="138">
        <f>SUM(+I66+I74+I75+I82+I83+I84+I87+I88+I89+I90+I91+I92+I93)</f>
        <v>5131</v>
      </c>
      <c r="J64" s="137">
        <f>SUM(+J66+J74+J75+J82+J83+J84+J87+J88+J89+J90+J91+J92+J93)</f>
        <v>-67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0</v>
      </c>
      <c r="G84" s="119">
        <f>+G85+G86</f>
        <v>67</v>
      </c>
      <c r="H84" s="118">
        <f>+H85+H86</f>
        <v>0</v>
      </c>
      <c r="I84" s="118">
        <f>+I85+I86</f>
        <v>0</v>
      </c>
      <c r="J84" s="117">
        <f>+J85+J86</f>
        <v>-67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0</v>
      </c>
      <c r="G86" s="105">
        <f>+[1]OTCHET!G515+[1]OTCHET!G518+[1]OTCHET!G538</f>
        <v>67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-67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1537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1537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-1821829</v>
      </c>
      <c r="G89" s="83">
        <f>+[1]OTCHET!G567+[1]OTCHET!G568+[1]OTCHET!G569+[1]OTCHET!G570+[1]OTCHET!G571+[1]OTCHET!G572+[1]OTCHET!G573</f>
        <v>-1805454</v>
      </c>
      <c r="H89" s="82">
        <f>+[1]OTCHET!H567+[1]OTCHET!H568+[1]OTCHET!H569+[1]OTCHET!H570+[1]OTCHET!H571+[1]OTCHET!H572+[1]OTCHET!H573</f>
        <v>-10765</v>
      </c>
      <c r="I89" s="82">
        <f>+[1]OTCHET!I567+[1]OTCHET!I568+[1]OTCHET!I569+[1]OTCHET!I570+[1]OTCHET!I571+[1]OTCHET!I572+[1]OTCHET!I573</f>
        <v>-5610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0</v>
      </c>
      <c r="G91" s="83">
        <f>+[1]OTCHET!G581+[1]OTCHET!G582</f>
        <v>0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0</v>
      </c>
      <c r="G92" s="83">
        <f>+[1]OTCHET!G583+[1]OTCHET!G584</f>
        <v>0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-20520</v>
      </c>
      <c r="H93" s="75">
        <f>[1]OTCHET!H585</f>
        <v>9779</v>
      </c>
      <c r="I93" s="75">
        <f>[1]OTCHET!I585</f>
        <v>10741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-9779</v>
      </c>
      <c r="H94" s="66">
        <f>+[1]OTCHET!H588</f>
        <v>9779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42438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2016-03-15T15:01:52Z</dcterms:created>
  <dcterms:modified xsi:type="dcterms:W3CDTF">2016-03-15T15:02:22Z</dcterms:modified>
</cp:coreProperties>
</file>