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J84" s="1"/>
  <c r="I85"/>
  <c r="H85"/>
  <c r="H84" s="1"/>
  <c r="G85"/>
  <c r="F85"/>
  <c r="F84" s="1"/>
  <c r="E85"/>
  <c r="M84"/>
  <c r="L84"/>
  <c r="K84"/>
  <c r="I84"/>
  <c r="G84"/>
  <c r="E84"/>
  <c r="J83"/>
  <c r="I83"/>
  <c r="H83"/>
  <c r="G83"/>
  <c r="F83" s="1"/>
  <c r="E83"/>
  <c r="J82"/>
  <c r="I82"/>
  <c r="H82"/>
  <c r="G82"/>
  <c r="F82" s="1"/>
  <c r="E82"/>
  <c r="J81"/>
  <c r="I81"/>
  <c r="H81"/>
  <c r="G81"/>
  <c r="F81" s="1"/>
  <c r="E81"/>
  <c r="J80"/>
  <c r="I80"/>
  <c r="H80"/>
  <c r="G80"/>
  <c r="F80" s="1"/>
  <c r="E80"/>
  <c r="F79"/>
  <c r="J78"/>
  <c r="I78"/>
  <c r="H78"/>
  <c r="G78"/>
  <c r="F78"/>
  <c r="E78"/>
  <c r="J77"/>
  <c r="I77"/>
  <c r="H77"/>
  <c r="G77"/>
  <c r="F77"/>
  <c r="E77"/>
  <c r="J76"/>
  <c r="J75" s="1"/>
  <c r="J64" s="1"/>
  <c r="I76"/>
  <c r="H76"/>
  <c r="H75" s="1"/>
  <c r="H64" s="1"/>
  <c r="G76"/>
  <c r="F76"/>
  <c r="F75" s="1"/>
  <c r="E76"/>
  <c r="M75"/>
  <c r="L75"/>
  <c r="K75"/>
  <c r="I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M66" s="1"/>
  <c r="M64" s="1"/>
  <c r="L67"/>
  <c r="K67"/>
  <c r="K66" s="1"/>
  <c r="K64" s="1"/>
  <c r="J67"/>
  <c r="I67"/>
  <c r="I66" s="1"/>
  <c r="I64" s="1"/>
  <c r="H67"/>
  <c r="G67"/>
  <c r="F67" s="1"/>
  <c r="F66" s="1"/>
  <c r="F64" s="1"/>
  <c r="E67"/>
  <c r="E66" s="1"/>
  <c r="E64" s="1"/>
  <c r="L66"/>
  <c r="J66"/>
  <c r="H66"/>
  <c r="F65"/>
  <c r="L64"/>
  <c r="J61"/>
  <c r="I61"/>
  <c r="H61"/>
  <c r="G61"/>
  <c r="F61" s="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/>
  <c r="E56"/>
  <c r="J55"/>
  <c r="J54" s="1"/>
  <c r="I55"/>
  <c r="H55"/>
  <c r="H54" s="1"/>
  <c r="G55"/>
  <c r="F55"/>
  <c r="F54" s="1"/>
  <c r="E55"/>
  <c r="M54"/>
  <c r="L54"/>
  <c r="K54"/>
  <c r="I54"/>
  <c r="G54"/>
  <c r="E54"/>
  <c r="J53"/>
  <c r="I53"/>
  <c r="H53"/>
  <c r="G53"/>
  <c r="F53" s="1"/>
  <c r="E53"/>
  <c r="J52"/>
  <c r="I52"/>
  <c r="H52"/>
  <c r="G52"/>
  <c r="F52" s="1"/>
  <c r="E52"/>
  <c r="J51"/>
  <c r="I51"/>
  <c r="H51"/>
  <c r="G51"/>
  <c r="F51" s="1"/>
  <c r="E51"/>
  <c r="J50"/>
  <c r="I50"/>
  <c r="H50"/>
  <c r="G50"/>
  <c r="F50" s="1"/>
  <c r="E50"/>
  <c r="J49"/>
  <c r="I49"/>
  <c r="H49"/>
  <c r="G49"/>
  <c r="F49" s="1"/>
  <c r="E49"/>
  <c r="J48"/>
  <c r="I48"/>
  <c r="H48"/>
  <c r="G48"/>
  <c r="F48" s="1"/>
  <c r="E48"/>
  <c r="J47"/>
  <c r="I47"/>
  <c r="H47"/>
  <c r="G47"/>
  <c r="F47" s="1"/>
  <c r="E47"/>
  <c r="J46"/>
  <c r="I46"/>
  <c r="H46"/>
  <c r="G46"/>
  <c r="F46" s="1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I38" s="1"/>
  <c r="H39"/>
  <c r="G39"/>
  <c r="F39" s="1"/>
  <c r="E39"/>
  <c r="E38" s="1"/>
  <c r="M38"/>
  <c r="L38"/>
  <c r="K38"/>
  <c r="J38"/>
  <c r="H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J25" s="1"/>
  <c r="I26"/>
  <c r="H26"/>
  <c r="H25" s="1"/>
  <c r="G26"/>
  <c r="F26"/>
  <c r="F25" s="1"/>
  <c r="E26"/>
  <c r="M25"/>
  <c r="L25"/>
  <c r="K25"/>
  <c r="I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I22"/>
  <c r="I62" s="1"/>
  <c r="G22"/>
  <c r="E22"/>
  <c r="E62" s="1"/>
  <c r="F15"/>
  <c r="E15"/>
  <c r="F13"/>
  <c r="E13"/>
  <c r="B13"/>
  <c r="G11"/>
  <c r="F11"/>
  <c r="B11"/>
  <c r="E103" l="1"/>
  <c r="E63"/>
  <c r="I103"/>
  <c r="I63"/>
  <c r="F22"/>
  <c r="H22"/>
  <c r="H62" s="1"/>
  <c r="J22"/>
  <c r="J62" s="1"/>
  <c r="F38"/>
  <c r="G38"/>
  <c r="G62" s="1"/>
  <c r="G66"/>
  <c r="G64" s="1"/>
  <c r="G103" l="1"/>
  <c r="G63"/>
  <c r="H103"/>
  <c r="H63"/>
  <c r="J103"/>
  <c r="J63"/>
  <c r="F62"/>
  <c r="F103" l="1"/>
  <c r="F63"/>
  <c r="B63" l="1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<sst xmlns="http://schemas.openxmlformats.org/spreadsheetml/2006/main" count="241" uniqueCount="170">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</sst>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9-15/B1_2015_9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42277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180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180</v>
          </cell>
        </row>
        <row r="87">
          <cell r="E87">
            <v>4941400</v>
          </cell>
          <cell r="G87">
            <v>3806507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1415719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-240055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5037540</v>
          </cell>
          <cell r="G182">
            <v>3129461</v>
          </cell>
          <cell r="H182">
            <v>0</v>
          </cell>
          <cell r="I182">
            <v>0</v>
          </cell>
          <cell r="J182">
            <v>386896</v>
          </cell>
        </row>
        <row r="185">
          <cell r="E185">
            <v>251160</v>
          </cell>
          <cell r="G185">
            <v>145165</v>
          </cell>
          <cell r="H185">
            <v>0</v>
          </cell>
          <cell r="I185">
            <v>0</v>
          </cell>
          <cell r="J185">
            <v>7757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1004573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975304</v>
          </cell>
          <cell r="H198">
            <v>163</v>
          </cell>
          <cell r="I198">
            <v>6475</v>
          </cell>
          <cell r="J198">
            <v>0</v>
          </cell>
        </row>
        <row r="216">
          <cell r="E216">
            <v>7000</v>
          </cell>
          <cell r="G216">
            <v>3089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1369237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18305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12058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692236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1400640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269</v>
          </cell>
          <cell r="H532">
            <v>0</v>
          </cell>
          <cell r="I532">
            <v>0</v>
          </cell>
          <cell r="J532">
            <v>-269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-12076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-409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-4860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-21523</v>
          </cell>
          <cell r="H579">
            <v>9779</v>
          </cell>
          <cell r="I579">
            <v>11744</v>
          </cell>
          <cell r="J579">
            <v>0</v>
          </cell>
        </row>
        <row r="582">
          <cell r="E582">
            <v>0</v>
          </cell>
          <cell r="G582">
            <v>-9779</v>
          </cell>
          <cell r="H582">
            <v>9779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9102015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52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42277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0</v>
      </c>
      <c r="F15" s="38" t="str">
        <f>[1]OTCHET!F15</f>
        <v>БЮДЖЕТ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7241900</v>
      </c>
      <c r="F22" s="103">
        <f t="shared" si="0"/>
        <v>4982347</v>
      </c>
      <c r="G22" s="104">
        <f t="shared" si="0"/>
        <v>4982347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7241900</v>
      </c>
      <c r="F25" s="128">
        <f>+F26+F30+F31+F32+F33</f>
        <v>4982347</v>
      </c>
      <c r="G25" s="129">
        <f t="shared" ref="G25:M25" si="2">+G26+G30+G31+G32+G33</f>
        <v>4982347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180</v>
      </c>
      <c r="G26" s="135">
        <f>[1]OTCHET!G72</f>
        <v>180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180</v>
      </c>
      <c r="G29" s="158">
        <f>+[1]OTCHET!G76+[1]OTCHET!G77</f>
        <v>180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4941400</v>
      </c>
      <c r="F30" s="163">
        <f t="shared" si="1"/>
        <v>3806507</v>
      </c>
      <c r="G30" s="164">
        <f>[1]OTCHET!G87+[1]OTCHET!G90+[1]OTCHET!G91</f>
        <v>3806507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2300000</v>
      </c>
      <c r="F31" s="169">
        <f t="shared" si="1"/>
        <v>1415719</v>
      </c>
      <c r="G31" s="170">
        <f>[1]OTCHET!G105</f>
        <v>1415719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500</v>
      </c>
      <c r="F32" s="169">
        <f t="shared" si="1"/>
        <v>-240059</v>
      </c>
      <c r="G32" s="170">
        <f>[1]OTCHET!G109+[1]OTCHET!G116+[1]OTCHET!G132+[1]OTCHET!G133</f>
        <v>-240059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10171800</v>
      </c>
      <c r="F38" s="103">
        <f t="shared" si="3"/>
        <v>7058483</v>
      </c>
      <c r="G38" s="104">
        <f t="shared" si="3"/>
        <v>5652619</v>
      </c>
      <c r="H38" s="105">
        <f t="shared" si="3"/>
        <v>163</v>
      </c>
      <c r="I38" s="105">
        <f t="shared" si="3"/>
        <v>6475</v>
      </c>
      <c r="J38" s="106">
        <f t="shared" si="3"/>
        <v>1399226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5037540</v>
      </c>
      <c r="F39" s="112">
        <f t="shared" si="1"/>
        <v>3516357</v>
      </c>
      <c r="G39" s="113">
        <f>[1]OTCHET!G182</f>
        <v>3129461</v>
      </c>
      <c r="H39" s="114">
        <f>[1]OTCHET!H182</f>
        <v>0</v>
      </c>
      <c r="I39" s="114">
        <f>[1]OTCHET!I182</f>
        <v>0</v>
      </c>
      <c r="J39" s="115">
        <f>[1]OTCHET!J182</f>
        <v>386896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251160</v>
      </c>
      <c r="F40" s="169">
        <f t="shared" si="1"/>
        <v>152922</v>
      </c>
      <c r="G40" s="170">
        <f>[1]OTCHET!G185</f>
        <v>145165</v>
      </c>
      <c r="H40" s="171">
        <f>[1]OTCHET!H185</f>
        <v>0</v>
      </c>
      <c r="I40" s="171">
        <f>[1]OTCHET!I185</f>
        <v>0</v>
      </c>
      <c r="J40" s="172">
        <f>[1]OTCHET!J185</f>
        <v>7757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1461200</v>
      </c>
      <c r="F41" s="169">
        <f t="shared" si="1"/>
        <v>1004573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1004573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3124900</v>
      </c>
      <c r="F42" s="169">
        <f t="shared" si="1"/>
        <v>2354268</v>
      </c>
      <c r="G42" s="170">
        <f>+[1]OTCHET!G198+[1]OTCHET!G216+[1]OTCHET!G263</f>
        <v>2347630</v>
      </c>
      <c r="H42" s="171">
        <f>+[1]OTCHET!H198+[1]OTCHET!H216+[1]OTCHET!H263</f>
        <v>163</v>
      </c>
      <c r="I42" s="171">
        <f>+[1]OTCHET!I198+[1]OTCHET!I216+[1]OTCHET!I263</f>
        <v>6475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297000</v>
      </c>
      <c r="F48" s="169">
        <f t="shared" si="1"/>
        <v>30363</v>
      </c>
      <c r="G48" s="170">
        <f>[1]OTCHET!G267+[1]OTCHET!G268+[1]OTCHET!G276+[1]OTCHET!G279</f>
        <v>30363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2929900</v>
      </c>
      <c r="F54" s="259">
        <f t="shared" si="4"/>
        <v>2092876</v>
      </c>
      <c r="G54" s="260">
        <f t="shared" si="4"/>
        <v>692882</v>
      </c>
      <c r="H54" s="261">
        <f t="shared" si="4"/>
        <v>0</v>
      </c>
      <c r="I54" s="262">
        <f t="shared" si="4"/>
        <v>0</v>
      </c>
      <c r="J54" s="263">
        <f t="shared" si="4"/>
        <v>1399994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2929900</v>
      </c>
      <c r="F55" s="265">
        <f t="shared" si="1"/>
        <v>692236</v>
      </c>
      <c r="G55" s="266">
        <f>+[1]OTCHET!G349+[1]OTCHET!G363+[1]OTCHET!G376</f>
        <v>692236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646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-646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1400640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1400640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16740</v>
      </c>
      <c r="G62" s="302">
        <f t="shared" si="5"/>
        <v>22610</v>
      </c>
      <c r="H62" s="303">
        <f t="shared" si="5"/>
        <v>-163</v>
      </c>
      <c r="I62" s="303">
        <f t="shared" si="5"/>
        <v>-6475</v>
      </c>
      <c r="J62" s="304">
        <f t="shared" si="5"/>
        <v>768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-16740</v>
      </c>
      <c r="G64" s="313">
        <f t="shared" ref="G64:L64" si="7">SUM(+G66+G74+G75+G82+G83+G84+G87+G88+G89+G90+G91+G92+G93)</f>
        <v>-22610</v>
      </c>
      <c r="H64" s="314">
        <f>SUM(+H66+H74+H75+H82+H83+H84+H87+H88+H89+H90+H91+H92+H93)</f>
        <v>163</v>
      </c>
      <c r="I64" s="314">
        <f>SUM(+I66+I74+I75+I82+I83+I84+I87+I88+I89+I90+I91+I92+I93)</f>
        <v>6475</v>
      </c>
      <c r="J64" s="315">
        <f>SUM(+J66+J74+J75+J82+J83+J84+J87+J88+J89+J90+J91+J92+J93)</f>
        <v>-768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-1855</v>
      </c>
      <c r="G84" s="276">
        <f t="shared" ref="G84:M84" si="10">+G85+G86</f>
        <v>-1087</v>
      </c>
      <c r="H84" s="277">
        <f>+H85+H86</f>
        <v>0</v>
      </c>
      <c r="I84" s="277">
        <f>+I85+I86</f>
        <v>0</v>
      </c>
      <c r="J84" s="278">
        <f>+J85+J86</f>
        <v>-768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-1855</v>
      </c>
      <c r="G86" s="201">
        <f>+[1]OTCHET!G509+[1]OTCHET!G512+[1]OTCHET!G532</f>
        <v>-1087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-768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2460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2460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-17345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-12076</v>
      </c>
      <c r="I89" s="171">
        <f>+[1]OTCHET!I561+[1]OTCHET!I562+[1]OTCHET!I563+[1]OTCHET!I564+[1]OTCHET!I565+[1]OTCHET!I566+[1]OTCHET!I567</f>
        <v>-5269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-21523</v>
      </c>
      <c r="H93" s="123">
        <f>[1]OTCHET!H579</f>
        <v>9779</v>
      </c>
      <c r="I93" s="123">
        <f>[1]OTCHET!I579</f>
        <v>11744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-9779</v>
      </c>
      <c r="H94" s="343">
        <f>+[1]OTCHET!H582</f>
        <v>9779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9102015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2015-10-13T10:21:03Z</dcterms:created>
  <dcterms:modified xsi:type="dcterms:W3CDTF">2015-10-13T10:25:38Z</dcterms:modified>
</cp:coreProperties>
</file>