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G39"/>
  <c r="F39" s="1"/>
  <c r="H39"/>
  <c r="I39"/>
  <c r="J39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E38" s="1"/>
  <c r="G44"/>
  <c r="G38" s="1"/>
  <c r="H44"/>
  <c r="H38" s="1"/>
  <c r="I44"/>
  <c r="I38" s="1"/>
  <c r="J44"/>
  <c r="J38" s="1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L63" s="1"/>
  <c r="M64"/>
  <c r="K64"/>
  <c r="K63" s="1"/>
  <c r="J64"/>
  <c r="H64"/>
  <c r="E64"/>
  <c r="M63"/>
  <c r="J22"/>
  <c r="J62" s="1"/>
  <c r="H22"/>
  <c r="H62" s="1"/>
  <c r="E22"/>
  <c r="E62" s="1"/>
  <c r="I64"/>
  <c r="G64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44"/>
  <c r="F38" s="1"/>
  <c r="I63" l="1"/>
  <c r="I103"/>
  <c r="E63"/>
  <c r="E103"/>
  <c r="J63"/>
  <c r="J103"/>
  <c r="G63"/>
  <c r="G103"/>
  <c r="H63"/>
  <c r="H103"/>
  <c r="F62"/>
  <c r="F64"/>
  <c r="F63" l="1"/>
  <c r="B103" s="1"/>
  <c r="F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<sst xmlns="http://schemas.openxmlformats.org/spreadsheetml/2006/main" count="241" uniqueCount="170">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</sst>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trim.otchet%20062015/B3_2015_2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42185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120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120</v>
          </cell>
        </row>
        <row r="87">
          <cell r="E87">
            <v>4941400</v>
          </cell>
          <cell r="G87">
            <v>3642482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829694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-205348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5071200</v>
          </cell>
          <cell r="G182">
            <v>2026880</v>
          </cell>
          <cell r="H182">
            <v>0</v>
          </cell>
          <cell r="I182">
            <v>461</v>
          </cell>
          <cell r="J182">
            <v>250703</v>
          </cell>
        </row>
        <row r="185">
          <cell r="E185">
            <v>217500</v>
          </cell>
          <cell r="G185">
            <v>127689</v>
          </cell>
          <cell r="H185">
            <v>0</v>
          </cell>
          <cell r="I185">
            <v>0</v>
          </cell>
          <cell r="J185">
            <v>6014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656632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657698</v>
          </cell>
          <cell r="H198">
            <v>0</v>
          </cell>
          <cell r="I198">
            <v>5252</v>
          </cell>
          <cell r="J198">
            <v>0</v>
          </cell>
        </row>
        <row r="216">
          <cell r="E216">
            <v>7000</v>
          </cell>
          <cell r="G216">
            <v>2774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913885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12058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914662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168</v>
          </cell>
          <cell r="H532">
            <v>0</v>
          </cell>
          <cell r="I532">
            <v>0</v>
          </cell>
          <cell r="J532">
            <v>-168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-504125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-12239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-2760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-3041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-21293</v>
          </cell>
          <cell r="H579">
            <v>9779</v>
          </cell>
          <cell r="I579">
            <v>11514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Маринела Христова</v>
          </cell>
          <cell r="G591" t="str">
            <v>Ангел Джалъзов</v>
          </cell>
        </row>
        <row r="593">
          <cell r="B593">
            <v>23072015</v>
          </cell>
          <cell r="E593">
            <v>9404698</v>
          </cell>
          <cell r="F593">
            <v>9404695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42185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4266944</v>
      </c>
      <c r="G22" s="237">
        <f>+G23+G25+G36+G37</f>
        <v>4266944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4266944</v>
      </c>
      <c r="G25" s="296">
        <f>+G26+G30+G31+G32+G33</f>
        <v>4266944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120</v>
      </c>
      <c r="G26" s="290">
        <f>[1]OTCHET!G72</f>
        <v>120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120</v>
      </c>
      <c r="G29" s="270">
        <f>+[1]OTCHET!G76+[1]OTCHET!G77</f>
        <v>120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3642482</v>
      </c>
      <c r="G30" s="265">
        <f>[1]OTCHET!G87+[1]OTCHET!G90+[1]OTCHET!G91</f>
        <v>3642482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829694</v>
      </c>
      <c r="G31" s="81">
        <f>[1]OTCHET!G105</f>
        <v>829694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-205352</v>
      </c>
      <c r="G32" s="81">
        <f>[1]OTCHET!G109+[1]OTCHET!G116+[1]OTCHET!G132+[1]OTCHET!G133</f>
        <v>-205352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4660046</v>
      </c>
      <c r="G38" s="237">
        <f>SUM(G39:G53)-G44-G46-G51-G52</f>
        <v>3740984</v>
      </c>
      <c r="H38" s="236">
        <f>SUM(H39:H53)-H44-H46-H51-H52</f>
        <v>0</v>
      </c>
      <c r="I38" s="236">
        <f>SUM(I39:I53)-I44-I46-I51-I52</f>
        <v>5713</v>
      </c>
      <c r="J38" s="235">
        <f>SUM(J39:J53)-J44-J46-J51-J52</f>
        <v>913349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5071200</v>
      </c>
      <c r="F39" s="230">
        <f>+G39+H39+I39+J39</f>
        <v>2278044</v>
      </c>
      <c r="G39" s="229">
        <f>[1]OTCHET!G182</f>
        <v>2026880</v>
      </c>
      <c r="H39" s="228">
        <f>[1]OTCHET!H182</f>
        <v>0</v>
      </c>
      <c r="I39" s="228">
        <f>[1]OTCHET!I182</f>
        <v>461</v>
      </c>
      <c r="J39" s="227">
        <f>[1]OTCHET!J182</f>
        <v>250703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217500</v>
      </c>
      <c r="F40" s="82">
        <f>+G40+H40+I40+J40</f>
        <v>133703</v>
      </c>
      <c r="G40" s="81">
        <f>[1]OTCHET!G185</f>
        <v>127689</v>
      </c>
      <c r="H40" s="80">
        <f>[1]OTCHET!H185</f>
        <v>0</v>
      </c>
      <c r="I40" s="80">
        <f>[1]OTCHET!I185</f>
        <v>0</v>
      </c>
      <c r="J40" s="79">
        <f>[1]OTCHET!J185</f>
        <v>6014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656632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656632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1579609</v>
      </c>
      <c r="G42" s="81">
        <f>+[1]OTCHET!G198+[1]OTCHET!G216+[1]OTCHET!G263</f>
        <v>1574357</v>
      </c>
      <c r="H42" s="80">
        <f>+[1]OTCHET!H198+[1]OTCHET!H216+[1]OTCHET!H263</f>
        <v>0</v>
      </c>
      <c r="I42" s="80">
        <f>+[1]OTCHET!I198+[1]OTCHET!I216+[1]OTCHET!I263</f>
        <v>5252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12058</v>
      </c>
      <c r="G48" s="81">
        <f>[1]OTCHET!G267+[1]OTCHET!G268+[1]OTCHET!G276+[1]OTCHET!G279</f>
        <v>12058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914662</v>
      </c>
      <c r="G54" s="181">
        <f>+G55+G56+G60</f>
        <v>646</v>
      </c>
      <c r="H54" s="180">
        <f>+H55+H56+H60</f>
        <v>0</v>
      </c>
      <c r="I54" s="179">
        <f>+I55+I56+I60</f>
        <v>0</v>
      </c>
      <c r="J54" s="178">
        <f>+J55+J56+J60</f>
        <v>914016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914662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914662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521560</v>
      </c>
      <c r="G62" s="151">
        <f>+G22-G38+G54-G61</f>
        <v>526606</v>
      </c>
      <c r="H62" s="150">
        <f>+H22-H38+H54-H61</f>
        <v>0</v>
      </c>
      <c r="I62" s="150">
        <f>+I22-I38+I54-I61</f>
        <v>-5713</v>
      </c>
      <c r="J62" s="149">
        <f>+J22-J38+J54-J61</f>
        <v>667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-521560</v>
      </c>
      <c r="G64" s="137">
        <f>SUM(+G66+G74+G75+G82+G83+G84+G87+G88+G89+G90+G91+G92+G93)</f>
        <v>-526606</v>
      </c>
      <c r="H64" s="136">
        <f>SUM(+H66+H74+H75+H82+H83+H84+H87+H88+H89+H90+H91+H92+H93)</f>
        <v>0</v>
      </c>
      <c r="I64" s="136">
        <f>SUM(+I66+I74+I75+I82+I83+I84+I87+I88+I89+I90+I91+I92+I93)</f>
        <v>5713</v>
      </c>
      <c r="J64" s="135">
        <f>SUM(+J66+J74+J75+J82+J83+J84+J87+J88+J89+J90+J91+J92+J93)</f>
        <v>-667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-1855</v>
      </c>
      <c r="G84" s="117">
        <f>+G85+G86</f>
        <v>-1188</v>
      </c>
      <c r="H84" s="116">
        <f>+H85+H86</f>
        <v>0</v>
      </c>
      <c r="I84" s="116">
        <f>+I85+I86</f>
        <v>0</v>
      </c>
      <c r="J84" s="115">
        <f>+J85+J86</f>
        <v>-667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-1855</v>
      </c>
      <c r="G86" s="103">
        <f>+[1]OTCHET!G509+[1]OTCHET!G512+[1]OTCHET!G532</f>
        <v>-1188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-667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-522165</v>
      </c>
      <c r="G89" s="81">
        <f>+[1]OTCHET!G561+[1]OTCHET!G562+[1]OTCHET!G563+[1]OTCHET!G564+[1]OTCHET!G565+[1]OTCHET!G566+[1]OTCHET!G567</f>
        <v>-504125</v>
      </c>
      <c r="H89" s="80">
        <f>+[1]OTCHET!H561+[1]OTCHET!H562+[1]OTCHET!H563+[1]OTCHET!H564+[1]OTCHET!H565+[1]OTCHET!H566+[1]OTCHET!H567</f>
        <v>-12239</v>
      </c>
      <c r="I89" s="80">
        <f>+[1]OTCHET!I561+[1]OTCHET!I562+[1]OTCHET!I563+[1]OTCHET!I564+[1]OTCHET!I565+[1]OTCHET!I566+[1]OTCHET!I567</f>
        <v>-5801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-21293</v>
      </c>
      <c r="H93" s="73">
        <f>[1]OTCHET!H579</f>
        <v>9779</v>
      </c>
      <c r="I93" s="73">
        <f>[1]OTCHET!I579</f>
        <v>11514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-9779</v>
      </c>
      <c r="H94" s="64">
        <f>+[1]OTCHET!H582</f>
        <v>9779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9404698</v>
      </c>
      <c r="H105" s="33">
        <f>+[1]OTCHET!F593</f>
        <v>9404695</v>
      </c>
      <c r="I105" s="24"/>
      <c r="J105" s="32">
        <f>+[1]OTCHET!B593</f>
        <v>23072015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Маринела Христова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Ангел Джалъзов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2015-08-04T06:52:08Z</dcterms:created>
  <dcterms:modified xsi:type="dcterms:W3CDTF">2015-08-04T06:53:19Z</dcterms:modified>
</cp:coreProperties>
</file>