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H23"/>
  <c r="I23"/>
  <c r="J23"/>
  <c r="F24"/>
  <c r="K25"/>
  <c r="K22" s="1"/>
  <c r="K62" s="1"/>
  <c r="L25"/>
  <c r="L22" s="1"/>
  <c r="L62" s="1"/>
  <c r="M25"/>
  <c r="M22" s="1"/>
  <c r="M62" s="1"/>
  <c r="E26"/>
  <c r="E25" s="1"/>
  <c r="G26"/>
  <c r="G25" s="1"/>
  <c r="H26"/>
  <c r="H25" s="1"/>
  <c r="I26"/>
  <c r="I25" s="1"/>
  <c r="J26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I30"/>
  <c r="J30"/>
  <c r="J25" s="1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K38"/>
  <c r="L38"/>
  <c r="M38"/>
  <c r="E39"/>
  <c r="E38" s="1"/>
  <c r="G39"/>
  <c r="G38" s="1"/>
  <c r="H39"/>
  <c r="H38" s="1"/>
  <c r="I39"/>
  <c r="I38" s="1"/>
  <c r="J39"/>
  <c r="J38" s="1"/>
  <c r="E40"/>
  <c r="G40"/>
  <c r="F40" s="1"/>
  <c r="H40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E54" s="1"/>
  <c r="G55"/>
  <c r="G54" s="1"/>
  <c r="H55"/>
  <c r="H54" s="1"/>
  <c r="I55"/>
  <c r="I54" s="1"/>
  <c r="J55"/>
  <c r="J54" s="1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F60" s="1"/>
  <c r="I60"/>
  <c r="J60"/>
  <c r="E61"/>
  <c r="G61"/>
  <c r="H61"/>
  <c r="F61" s="1"/>
  <c r="I61"/>
  <c r="J61"/>
  <c r="F65"/>
  <c r="E67"/>
  <c r="E66" s="1"/>
  <c r="G67"/>
  <c r="G66" s="1"/>
  <c r="H67"/>
  <c r="H66" s="1"/>
  <c r="I67"/>
  <c r="I66" s="1"/>
  <c r="J67"/>
  <c r="J66" s="1"/>
  <c r="K67"/>
  <c r="K66" s="1"/>
  <c r="L67"/>
  <c r="L66" s="1"/>
  <c r="M67"/>
  <c r="M66" s="1"/>
  <c r="E68"/>
  <c r="G68"/>
  <c r="F68" s="1"/>
  <c r="H68"/>
  <c r="I68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H71"/>
  <c r="F71" s="1"/>
  <c r="I71"/>
  <c r="J71"/>
  <c r="K71"/>
  <c r="L71"/>
  <c r="M71"/>
  <c r="E72"/>
  <c r="G72"/>
  <c r="F72" s="1"/>
  <c r="H72"/>
  <c r="I72"/>
  <c r="J72"/>
  <c r="K72"/>
  <c r="L72"/>
  <c r="M72"/>
  <c r="E73"/>
  <c r="G73"/>
  <c r="F73" s="1"/>
  <c r="H73"/>
  <c r="I73"/>
  <c r="J73"/>
  <c r="K73"/>
  <c r="L73"/>
  <c r="M73"/>
  <c r="E74"/>
  <c r="G74"/>
  <c r="F74" s="1"/>
  <c r="H74"/>
  <c r="I74"/>
  <c r="J74"/>
  <c r="K74"/>
  <c r="L74"/>
  <c r="M74"/>
  <c r="K75"/>
  <c r="L75"/>
  <c r="M75"/>
  <c r="E76"/>
  <c r="E75" s="1"/>
  <c r="G76"/>
  <c r="G75" s="1"/>
  <c r="H76"/>
  <c r="H75" s="1"/>
  <c r="I76"/>
  <c r="I75" s="1"/>
  <c r="J76"/>
  <c r="J75" s="1"/>
  <c r="E77"/>
  <c r="G77"/>
  <c r="F77" s="1"/>
  <c r="H77"/>
  <c r="I77"/>
  <c r="J77"/>
  <c r="E78"/>
  <c r="G78"/>
  <c r="F78" s="1"/>
  <c r="H78"/>
  <c r="I78"/>
  <c r="J78"/>
  <c r="F79"/>
  <c r="E80"/>
  <c r="G80"/>
  <c r="F80" s="1"/>
  <c r="H80"/>
  <c r="I80"/>
  <c r="J80"/>
  <c r="E81"/>
  <c r="G81"/>
  <c r="H81"/>
  <c r="F81" s="1"/>
  <c r="I81"/>
  <c r="J81"/>
  <c r="E82"/>
  <c r="G82"/>
  <c r="H82"/>
  <c r="F82" s="1"/>
  <c r="I82"/>
  <c r="J82"/>
  <c r="E83"/>
  <c r="G83"/>
  <c r="H83"/>
  <c r="F83" s="1"/>
  <c r="I83"/>
  <c r="J83"/>
  <c r="K84"/>
  <c r="L84"/>
  <c r="M84"/>
  <c r="E85"/>
  <c r="E84" s="1"/>
  <c r="G85"/>
  <c r="G84" s="1"/>
  <c r="H85"/>
  <c r="H84" s="1"/>
  <c r="I85"/>
  <c r="I84" s="1"/>
  <c r="J85"/>
  <c r="J84" s="1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M64" l="1"/>
  <c r="K64"/>
  <c r="L64"/>
  <c r="J64"/>
  <c r="H64"/>
  <c r="E64"/>
  <c r="M63"/>
  <c r="K63"/>
  <c r="J22"/>
  <c r="J62" s="1"/>
  <c r="H22"/>
  <c r="H62" s="1"/>
  <c r="E22"/>
  <c r="E62" s="1"/>
  <c r="I64"/>
  <c r="G64"/>
  <c r="L63"/>
  <c r="I22"/>
  <c r="I62" s="1"/>
  <c r="G22"/>
  <c r="G62" s="1"/>
  <c r="F85"/>
  <c r="F84" s="1"/>
  <c r="F76"/>
  <c r="F75" s="1"/>
  <c r="F55"/>
  <c r="F54" s="1"/>
  <c r="F26"/>
  <c r="F25" s="1"/>
  <c r="F23"/>
  <c r="F22" s="1"/>
  <c r="F67"/>
  <c r="F66" s="1"/>
  <c r="F64" s="1"/>
  <c r="F39"/>
  <c r="F38" s="1"/>
  <c r="G63" l="1"/>
  <c r="G103"/>
  <c r="H63"/>
  <c r="H103"/>
  <c r="I63"/>
  <c r="I103"/>
  <c r="E63"/>
  <c r="E103"/>
  <c r="J63"/>
  <c r="J103"/>
  <c r="F62"/>
  <c r="F63" l="1"/>
  <c r="F103"/>
  <c r="B63"/>
  <c r="B10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<sst xmlns="http://schemas.openxmlformats.org/spreadsheetml/2006/main" count="241" uniqueCount="170">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</sst>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11-15/B1_2015_11_4700_D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E9">
            <v>42005</v>
          </cell>
          <cell r="F9">
            <v>42338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96</v>
          </cell>
          <cell r="F15" t="str">
            <v>СЕС - ДЕС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1296</v>
          </cell>
          <cell r="H182">
            <v>0</v>
          </cell>
          <cell r="I182">
            <v>0</v>
          </cell>
          <cell r="J182">
            <v>144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355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87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1296</v>
          </cell>
          <cell r="H512">
            <v>0</v>
          </cell>
          <cell r="I512">
            <v>87</v>
          </cell>
          <cell r="J512">
            <v>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10122015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G11" sqref="G11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>
        <f>+[1]OTCHET!B9</f>
        <v>0</v>
      </c>
      <c r="C11" s="374"/>
      <c r="D11" s="372"/>
      <c r="E11" s="16"/>
      <c r="F11" s="377">
        <f>[1]OTCHET!E9</f>
        <v>42005</v>
      </c>
      <c r="G11" s="376">
        <f>[1]OTCHET!F9</f>
        <v>42338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96</v>
      </c>
      <c r="F15" s="363" t="str">
        <f>[1]OTCHET!F15</f>
        <v>СЕС - ДЕС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0</v>
      </c>
      <c r="F22" s="238">
        <f>+F23+F25+F36+F37</f>
        <v>0</v>
      </c>
      <c r="G22" s="237">
        <f>+G23+G25+G36+G37</f>
        <v>0</v>
      </c>
      <c r="H22" s="236">
        <f>+H23+H25+H36+H37</f>
        <v>0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0</v>
      </c>
      <c r="F25" s="297">
        <f>+F26+F30+F31+F32+F33</f>
        <v>0</v>
      </c>
      <c r="G25" s="296">
        <f>+G26+G30+G31+G32+G33</f>
        <v>0</v>
      </c>
      <c r="H25" s="295">
        <f>+H26+H30+H31+H32+H33</f>
        <v>0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0</v>
      </c>
      <c r="G26" s="290">
        <f>[1]OTCHET!G72</f>
        <v>0</v>
      </c>
      <c r="H26" s="289">
        <f>[1]OTCHET!H72</f>
        <v>0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0</v>
      </c>
      <c r="G29" s="270">
        <f>+[1]OTCHET!G76+[1]OTCHET!G77</f>
        <v>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0</v>
      </c>
      <c r="F30" s="266">
        <f>+G30+H30+I30+J30</f>
        <v>0</v>
      </c>
      <c r="G30" s="265">
        <f>[1]OTCHET!G87+[1]OTCHET!G90+[1]OTCHET!G91</f>
        <v>0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0</v>
      </c>
      <c r="F31" s="82">
        <f>+G31+H31+I31+J31</f>
        <v>0</v>
      </c>
      <c r="G31" s="81">
        <f>[1]OTCHET!G105</f>
        <v>0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0</v>
      </c>
      <c r="F32" s="82">
        <f>+G32+H32+I32+J32</f>
        <v>0</v>
      </c>
      <c r="G32" s="81">
        <f>[1]OTCHET!G109+[1]OTCHET!G116+[1]OTCHET!G132+[1]OTCHET!G133</f>
        <v>0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0</v>
      </c>
      <c r="F38" s="238">
        <f>SUM(F39:F53)-F44-F46-F51-F52</f>
        <v>1882</v>
      </c>
      <c r="G38" s="237">
        <f>SUM(G39:G53)-G44-G46-G51-G52</f>
        <v>1296</v>
      </c>
      <c r="H38" s="236">
        <f>SUM(H39:H53)-H44-H46-H51-H52</f>
        <v>0</v>
      </c>
      <c r="I38" s="236">
        <f>SUM(I39:I53)-I44-I46-I51-I52</f>
        <v>87</v>
      </c>
      <c r="J38" s="235">
        <f>SUM(J39:J53)-J44-J46-J51-J52</f>
        <v>499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0</v>
      </c>
      <c r="F39" s="230">
        <f>+G39+H39+I39+J39</f>
        <v>1440</v>
      </c>
      <c r="G39" s="229">
        <f>[1]OTCHET!G182</f>
        <v>1296</v>
      </c>
      <c r="H39" s="228">
        <f>[1]OTCHET!H182</f>
        <v>0</v>
      </c>
      <c r="I39" s="228">
        <f>[1]OTCHET!I182</f>
        <v>0</v>
      </c>
      <c r="J39" s="227">
        <f>[1]OTCHET!J182</f>
        <v>144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0</v>
      </c>
      <c r="F40" s="82">
        <f>+G40+H40+I40+J40</f>
        <v>0</v>
      </c>
      <c r="G40" s="81">
        <f>[1]OTCHET!G185</f>
        <v>0</v>
      </c>
      <c r="H40" s="80">
        <f>[1]OTCHET!H185</f>
        <v>0</v>
      </c>
      <c r="I40" s="80">
        <f>[1]OTCHET!I185</f>
        <v>0</v>
      </c>
      <c r="J40" s="79">
        <f>[1]OTCHET!J185</f>
        <v>0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0</v>
      </c>
      <c r="F41" s="82">
        <f>+G41+H41+I41+J41</f>
        <v>355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355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0</v>
      </c>
      <c r="F42" s="82">
        <f>+G42+H42+I42+J42</f>
        <v>87</v>
      </c>
      <c r="G42" s="81">
        <f>+[1]OTCHET!G198+[1]OTCHET!G216+[1]OTCHET!G263</f>
        <v>0</v>
      </c>
      <c r="H42" s="80">
        <f>+[1]OTCHET!H198+[1]OTCHET!H216+[1]OTCHET!H263</f>
        <v>0</v>
      </c>
      <c r="I42" s="80">
        <f>+[1]OTCHET!I198+[1]OTCHET!I216+[1]OTCHET!I263</f>
        <v>87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0</v>
      </c>
      <c r="F48" s="82">
        <f>+G48+H48+I48+J48</f>
        <v>0</v>
      </c>
      <c r="G48" s="81">
        <f>[1]OTCHET!G267+[1]OTCHET!G268+[1]OTCHET!G276+[1]OTCHET!G279</f>
        <v>0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0</v>
      </c>
      <c r="F54" s="182">
        <f>+F55+F56+F60</f>
        <v>0</v>
      </c>
      <c r="G54" s="181">
        <f>+G55+G56+G60</f>
        <v>0</v>
      </c>
      <c r="H54" s="180">
        <f>+H55+H56+H60</f>
        <v>0</v>
      </c>
      <c r="I54" s="179">
        <f>+I55+I56+I60</f>
        <v>0</v>
      </c>
      <c r="J54" s="178">
        <f>+J55+J56+J60</f>
        <v>0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0</v>
      </c>
      <c r="F55" s="96">
        <f>+G55+H55+I55+J55</f>
        <v>0</v>
      </c>
      <c r="G55" s="95">
        <f>+[1]OTCHET!G349+[1]OTCHET!G363+[1]OTCHET!G376</f>
        <v>0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0</v>
      </c>
      <c r="G56" s="89">
        <f>+[1]OTCHET!G371+[1]OTCHET!G379+[1]OTCHET!G384+[1]OTCHET!G387+[1]OTCHET!G390+[1]OTCHET!G393+[1]OTCHET!G394+[1]OTCHET!G397+[1]OTCHET!G410+[1]OTCHET!G411+[1]OTCHET!G412+[1]OTCHET!G413+[1]OTCHET!G414</f>
        <v>0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0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0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0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-1882</v>
      </c>
      <c r="G62" s="151">
        <f>+G22-G38+G54-G61</f>
        <v>-1296</v>
      </c>
      <c r="H62" s="150">
        <f>+H22-H38+H54-H61</f>
        <v>0</v>
      </c>
      <c r="I62" s="150">
        <f>+I22-I38+I54-I61</f>
        <v>-87</v>
      </c>
      <c r="J62" s="149">
        <f>+J22-J38+J54-J61</f>
        <v>-499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1882</v>
      </c>
      <c r="G64" s="137">
        <f>SUM(+G66+G74+G75+G82+G83+G84+G87+G88+G89+G90+G91+G92+G93)</f>
        <v>1296</v>
      </c>
      <c r="H64" s="136">
        <f>SUM(+H66+H74+H75+H82+H83+H84+H87+H88+H89+H90+H91+H92+H93)</f>
        <v>0</v>
      </c>
      <c r="I64" s="136">
        <f>SUM(+I66+I74+I75+I82+I83+I84+I87+I88+I89+I90+I91+I92+I93)</f>
        <v>87</v>
      </c>
      <c r="J64" s="135">
        <f>SUM(+J66+J74+J75+J82+J83+J84+J87+J88+J89+J90+J91+J92+J93)</f>
        <v>499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1882</v>
      </c>
      <c r="G84" s="117">
        <f>+G85+G86</f>
        <v>1296</v>
      </c>
      <c r="H84" s="116">
        <f>+H85+H86</f>
        <v>0</v>
      </c>
      <c r="I84" s="116">
        <f>+I85+I86</f>
        <v>87</v>
      </c>
      <c r="J84" s="115">
        <f>+J85+J86</f>
        <v>499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1882</v>
      </c>
      <c r="G86" s="103">
        <f>+[1]OTCHET!G509+[1]OTCHET!G512+[1]OTCHET!G532</f>
        <v>1296</v>
      </c>
      <c r="H86" s="102">
        <f>+[1]OTCHET!H509+[1]OTCHET!H512+[1]OTCHET!H532</f>
        <v>0</v>
      </c>
      <c r="I86" s="102">
        <f>+[1]OTCHET!I509+[1]OTCHET!I512+[1]OTCHET!I532</f>
        <v>87</v>
      </c>
      <c r="J86" s="101">
        <f>+[1]OTCHET!J509+[1]OTCHET!J512+[1]OTCHET!J532</f>
        <v>499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0</v>
      </c>
      <c r="G89" s="81">
        <f>+[1]OTCHET!G561+[1]OTCHET!G562+[1]OTCHET!G563+[1]OTCHET!G564+[1]OTCHET!G565+[1]OTCHET!G566+[1]OTCHET!G567</f>
        <v>0</v>
      </c>
      <c r="H89" s="80">
        <f>+[1]OTCHET!H561+[1]OTCHET!H562+[1]OTCHET!H563+[1]OTCHET!H564+[1]OTCHET!H565+[1]OTCHET!H566+[1]OTCHET!H567</f>
        <v>0</v>
      </c>
      <c r="I89" s="80">
        <f>+[1]OTCHET!I561+[1]OTCHET!I562+[1]OTCHET!I563+[1]OTCHET!I564+[1]OTCHET!I565+[1]OTCHET!I566+[1]OTCHET!I567</f>
        <v>0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0</v>
      </c>
      <c r="G91" s="81">
        <f>+[1]OTCHET!G575+[1]OTCHET!G576</f>
        <v>0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0</v>
      </c>
      <c r="G92" s="81">
        <f>+[1]OTCHET!G577+[1]OTCHET!G578</f>
        <v>0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0</v>
      </c>
      <c r="H93" s="73">
        <f>[1]OTCHET!H579</f>
        <v>0</v>
      </c>
      <c r="I93" s="73">
        <f>[1]OTCHET!I579</f>
        <v>0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0</v>
      </c>
      <c r="H94" s="64">
        <f>+[1]OTCHET!H582</f>
        <v>0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0</v>
      </c>
      <c r="H105" s="33">
        <f>+[1]OTCHET!F593</f>
        <v>0</v>
      </c>
      <c r="I105" s="24"/>
      <c r="J105" s="32">
        <f>+[1]OTCHET!B593</f>
        <v>10122015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 t="str">
        <f>+[1]OTCHET!D591</f>
        <v>ПАВЛИНКА СТОЯНОВА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 t="str">
        <f>+[1]OTCHET!G588</f>
        <v>МАРИНЕЛА ХРИСТОВА</v>
      </c>
      <c r="F112" s="15"/>
      <c r="G112" s="17"/>
      <c r="H112" s="16"/>
      <c r="I112" s="15" t="str">
        <f>+[1]OTCHET!G591</f>
        <v>СТОЯН МАВРОДИЕВ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2015-12-11T08:58:42Z</dcterms:created>
  <dcterms:modified xsi:type="dcterms:W3CDTF">2015-12-11T08:59:22Z</dcterms:modified>
</cp:coreProperties>
</file>