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УПФ - III-то тримесечие 2015 г." sheetId="6" r:id="rId1"/>
    <sheet name="УПФ - деветмесечие 2015 г." sheetId="9" r:id="rId2"/>
  </sheets>
  <definedNames>
    <definedName name="_xlnm.Print_Area" localSheetId="0">'УПФ - III-то тримесечие 2015 г.'!$A$1:$X$45</definedName>
    <definedName name="_xlnm.Print_Area" localSheetId="1">'УПФ - деветмесечие 2015 г.'!$A$1:$X$44</definedName>
    <definedName name="_xlnm.Print_Titles" localSheetId="0">'УПФ - III-то тримесечие 2015 г.'!$A:$B</definedName>
  </definedNames>
  <calcPr calcId="124519"/>
</workbook>
</file>

<file path=xl/calcChain.xml><?xml version="1.0" encoding="utf-8"?>
<calcChain xmlns="http://schemas.openxmlformats.org/spreadsheetml/2006/main">
  <c r="U16" i="9"/>
  <c r="U14"/>
  <c r="U12"/>
  <c r="U10"/>
  <c r="C17"/>
  <c r="S17"/>
  <c r="W16" s="1"/>
  <c r="Q17"/>
  <c r="O17"/>
  <c r="W14" s="1"/>
  <c r="M17"/>
  <c r="K17"/>
  <c r="W12" s="1"/>
  <c r="I17"/>
  <c r="G17"/>
  <c r="W10" s="1"/>
  <c r="U8"/>
  <c r="U13" i="6"/>
  <c r="U12"/>
  <c r="U11"/>
  <c r="U10"/>
  <c r="U9"/>
  <c r="S17"/>
  <c r="Q17"/>
  <c r="O17"/>
  <c r="M17"/>
  <c r="K17"/>
  <c r="I17"/>
  <c r="G17"/>
  <c r="U8"/>
  <c r="V15" i="9"/>
  <c r="V13"/>
  <c r="V11"/>
  <c r="V9"/>
  <c r="D17" i="6"/>
  <c r="T17"/>
  <c r="X16" s="1"/>
  <c r="V8" i="9"/>
  <c r="V10"/>
  <c r="V12"/>
  <c r="V14"/>
  <c r="V16"/>
  <c r="U9"/>
  <c r="U11"/>
  <c r="U13"/>
  <c r="U15"/>
  <c r="T17"/>
  <c r="R17"/>
  <c r="X15" s="1"/>
  <c r="P17"/>
  <c r="N17"/>
  <c r="L17"/>
  <c r="J17"/>
  <c r="H17"/>
  <c r="F17"/>
  <c r="D17"/>
  <c r="X8" s="1"/>
  <c r="V16" i="6"/>
  <c r="U16"/>
  <c r="V15"/>
  <c r="U15"/>
  <c r="V14"/>
  <c r="U14"/>
  <c r="V13"/>
  <c r="V12"/>
  <c r="V11"/>
  <c r="V10"/>
  <c r="V9"/>
  <c r="V8"/>
  <c r="V17" s="1"/>
  <c r="E17"/>
  <c r="F17"/>
  <c r="H17"/>
  <c r="J17"/>
  <c r="L17"/>
  <c r="N17"/>
  <c r="X13" s="1"/>
  <c r="P17"/>
  <c r="R17"/>
  <c r="X15" s="1"/>
  <c r="X11" i="9"/>
  <c r="X13"/>
  <c r="W9" i="6" l="1"/>
  <c r="C17"/>
  <c r="X14"/>
  <c r="X9"/>
  <c r="X12" i="9"/>
  <c r="X16"/>
  <c r="W13" i="6"/>
  <c r="W12"/>
  <c r="W11"/>
  <c r="X9" i="9"/>
  <c r="X8" i="6"/>
  <c r="U17"/>
  <c r="W10"/>
  <c r="W14"/>
  <c r="W15"/>
  <c r="W16"/>
  <c r="U17" i="9"/>
  <c r="W11"/>
  <c r="W13"/>
  <c r="W15"/>
  <c r="W8"/>
  <c r="E17"/>
  <c r="W9" s="1"/>
  <c r="X14"/>
  <c r="X10"/>
  <c r="W8" i="6"/>
  <c r="V17" i="9"/>
  <c r="X12" i="6"/>
  <c r="X11"/>
  <c r="X10"/>
</calcChain>
</file>

<file path=xl/sharedStrings.xml><?xml version="1.0" encoding="utf-8"?>
<sst xmlns="http://schemas.openxmlformats.org/spreadsheetml/2006/main" count="100" uniqueCount="26">
  <si>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</si>
  <si>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</si>
  <si>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</si>
  <si>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</si>
  <si>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</si>
  <si>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</si>
  <si>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</si>
  <si>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</si>
  <si>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</si>
  <si>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</si>
  <si>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</si>
  <si>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</si>
  <si>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</si>
  <si>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</si>
  <si>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</si>
  <si>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</si>
  <si>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</si>
  <si>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</si>
  <si>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и за размера на прехвърлените средства на 16.11.2015 г.</t>
  </si>
  <si>
    <t>Забележка: В справката е включено 1 лице, за което извън регулярните тримесечни процедури са прехвърлени 906,87 лв.</t>
  </si>
  <si>
    <t>Забележка: В справката са включени 5 лица, за които извън регулярните тримесечни процедури са прехвърлени 989,65 лв.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</si>
  <si>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01.07.2015 г. - 30.09.2015 г. </t>
    </r>
  </si>
  <si>
    <t xml:space="preserve">"Ен Ен УПФ" </t>
  </si>
  <si>
    <t>средства
/лв./</t>
  </si>
  <si>
    <t>средства
 /лв./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</si>
  <si>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01.01.2015 г. - 30.09.2015 г. </t>
    </r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</si>
</sst>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9"/>
      <name val="Times New Roman"/>
      <family val="1"/>
    </font>
    <font>
      <b/>
      <i/>
      <sz val="12"/>
      <color indexed="55"/>
      <name val="Times New Roman"/>
      <family val="1"/>
    </font>
    <font>
      <sz val="12"/>
      <color indexed="10"/>
      <name val="Times New Roman"/>
      <family val="1"/>
    </font>
    <font>
      <b/>
      <sz val="12"/>
      <color rgb="FFFF0000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2" fontId="8" fillId="0" borderId="0" xfId="0" applyNumberFormat="1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/>
    <xf numFmtId="0" fontId="6" fillId="0" borderId="5" xfId="0" applyFont="1" applyBorder="1" applyAlignment="1">
      <alignment vertical="center" wrapText="1"/>
    </xf>
    <xf numFmtId="0" fontId="6" fillId="0" borderId="0" xfId="0" applyFont="1" applyBorder="1"/>
    <xf numFmtId="3" fontId="3" fillId="0" borderId="0" xfId="0" applyNumberFormat="1" applyFont="1" applyFill="1"/>
    <xf numFmtId="3" fontId="9" fillId="0" borderId="0" xfId="0" applyNumberFormat="1" applyFont="1" applyFill="1"/>
    <xf numFmtId="3" fontId="6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Fill="1" applyBorder="1"/>
    <xf numFmtId="0" fontId="1" fillId="0" borderId="0" xfId="0" applyFont="1"/>
    <xf numFmtId="1" fontId="3" fillId="0" borderId="0" xfId="0" applyNumberFormat="1" applyFont="1" applyFill="1"/>
    <xf numFmtId="0" fontId="3" fillId="0" borderId="0" xfId="0" applyFont="1"/>
    <xf numFmtId="3" fontId="13" fillId="2" borderId="1" xfId="0" applyNumberFormat="1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3" fontId="14" fillId="0" borderId="1" xfId="0" applyNumberFormat="1" applyFont="1" applyFill="1" applyBorder="1" applyAlignment="1"/>
    <xf numFmtId="3" fontId="15" fillId="0" borderId="1" xfId="0" applyNumberFormat="1" applyFont="1" applyBorder="1" applyAlignment="1"/>
    <xf numFmtId="3" fontId="13" fillId="0" borderId="3" xfId="0" applyNumberFormat="1" applyFont="1" applyBorder="1" applyAlignment="1">
      <alignment horizontal="right"/>
    </xf>
    <xf numFmtId="3" fontId="14" fillId="0" borderId="3" xfId="0" applyNumberFormat="1" applyFont="1" applyFill="1" applyBorder="1" applyAlignment="1"/>
    <xf numFmtId="3" fontId="15" fillId="0" borderId="3" xfId="0" applyNumberFormat="1" applyFont="1" applyBorder="1" applyAlignment="1"/>
    <xf numFmtId="3" fontId="14" fillId="0" borderId="0" xfId="0" applyNumberFormat="1" applyFont="1" applyFill="1" applyAlignment="1">
      <alignment horizontal="right"/>
    </xf>
    <xf numFmtId="3" fontId="13" fillId="0" borderId="0" xfId="0" applyNumberFormat="1" applyFont="1"/>
    <xf numFmtId="3" fontId="13" fillId="2" borderId="1" xfId="0" applyNumberFormat="1" applyFont="1" applyFill="1" applyBorder="1" applyAlignment="1"/>
    <xf numFmtId="4" fontId="13" fillId="2" borderId="1" xfId="0" applyNumberFormat="1" applyFont="1" applyFill="1" applyBorder="1" applyAlignment="1"/>
    <xf numFmtId="3" fontId="13" fillId="0" borderId="1" xfId="0" applyNumberFormat="1" applyFont="1" applyBorder="1" applyAlignment="1"/>
    <xf numFmtId="3" fontId="14" fillId="0" borderId="1" xfId="0" applyNumberFormat="1" applyFont="1" applyBorder="1" applyAlignment="1"/>
    <xf numFmtId="3" fontId="13" fillId="0" borderId="3" xfId="0" applyNumberFormat="1" applyFont="1" applyBorder="1" applyAlignment="1"/>
    <xf numFmtId="4" fontId="13" fillId="2" borderId="3" xfId="0" applyNumberFormat="1" applyFont="1" applyFill="1" applyBorder="1" applyAlignment="1"/>
    <xf numFmtId="3" fontId="14" fillId="0" borderId="3" xfId="0" applyNumberFormat="1" applyFont="1" applyBorder="1" applyAlignment="1"/>
    <xf numFmtId="3" fontId="14" fillId="0" borderId="0" xfId="0" applyNumberFormat="1" applyFont="1" applyFill="1"/>
    <xf numFmtId="3" fontId="14" fillId="0" borderId="0" xfId="0" applyNumberFormat="1" applyFont="1"/>
    <xf numFmtId="3" fontId="13" fillId="2" borderId="3" xfId="0" applyNumberFormat="1" applyFont="1" applyFill="1" applyBorder="1" applyAlignment="1">
      <alignment horizontal="right"/>
    </xf>
    <xf numFmtId="3" fontId="14" fillId="0" borderId="0" xfId="0" applyNumberFormat="1" applyFont="1" applyFill="1" applyAlignment="1">
      <alignment readingOrder="1"/>
    </xf>
    <xf numFmtId="0" fontId="11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3" fontId="6" fillId="0" borderId="0" xfId="0" applyNumberFormat="1" applyFont="1" applyFill="1" applyAlignment="1">
      <alignment horizontal="left"/>
    </xf>
    <xf numFmtId="3" fontId="3" fillId="0" borderId="8" xfId="0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 algn="ctr"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8801556856674978"/>
          <c:y val="5.2486053311777102E-2"/>
        </c:manualLayout>
      </c:layout>
    </c:title>
    <c:plotArea>
      <c:layout>
        <c:manualLayout>
          <c:layoutTarget val="inner"/>
          <c:xMode val="edge"/>
          <c:yMode val="edge"/>
          <c:x val="9.1991439215789894E-2"/>
          <c:y val="0.12524728929431792"/>
          <c:w val="0.89285808650619714"/>
          <c:h val="0.6640171348444458"/>
        </c:manualLayout>
      </c:layout>
      <c:barChart>
        <c:barDir val="col"/>
        <c:grouping val="clustered"/>
        <c:ser>
          <c:idx val="0"/>
          <c:order val="0"/>
          <c:tx>
            <c:strRef>
              <c:f>'УПФ - III-то тримесечие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г.'!$X$8</c:f>
              <c:numCache>
                <c:formatCode>#,##0</c:formatCode>
                <c:ptCount val="1"/>
                <c:pt idx="0">
                  <c:v>-8123589.0200000014</c:v>
                </c:pt>
              </c:numCache>
            </c:numRef>
          </c:val>
        </c:ser>
        <c:ser>
          <c:idx val="1"/>
          <c:order val="1"/>
          <c:tx>
            <c:strRef>
              <c:f>'УПФ - III-то тримесечие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6.6573698126693812E-3"/>
                  <c:y val="-1.612610727915659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2015 г.'!$X$9</c:f>
              <c:numCache>
                <c:formatCode>#,##0</c:formatCode>
                <c:ptCount val="1"/>
                <c:pt idx="0">
                  <c:v>-8068685.7200000025</c:v>
                </c:pt>
              </c:numCache>
            </c:numRef>
          </c:val>
        </c:ser>
        <c:ser>
          <c:idx val="2"/>
          <c:order val="2"/>
          <c:tx>
            <c:strRef>
              <c:f>'УПФ - III-то тримесечие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4204545454545461E-3"/>
                  <c:y val="-1.0139416983523421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III-то тримесечие 2015 г.'!$X$10</c:f>
              <c:numCache>
                <c:formatCode>#,##0</c:formatCode>
                <c:ptCount val="1"/>
                <c:pt idx="0">
                  <c:v>15546720.779999996</c:v>
                </c:pt>
              </c:numCache>
            </c:numRef>
          </c:val>
        </c:ser>
        <c:ser>
          <c:idx val="3"/>
          <c:order val="3"/>
          <c:tx>
            <c:strRef>
              <c:f>'УПФ - III-то тримесечие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7.7109225663619784E-3"/>
                  <c:y val="-1.0859555162157284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2015 г.'!$X$11</c:f>
              <c:numCache>
                <c:formatCode>#,##0</c:formatCode>
                <c:ptCount val="1"/>
                <c:pt idx="0">
                  <c:v>2976551.1900000032</c:v>
                </c:pt>
              </c:numCache>
            </c:numRef>
          </c:val>
        </c:ser>
        <c:ser>
          <c:idx val="4"/>
          <c:order val="4"/>
          <c:tx>
            <c:strRef>
              <c:f>'УПФ - III-то тримесечие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г.'!$X$12</c:f>
              <c:numCache>
                <c:formatCode>#,##0</c:formatCode>
                <c:ptCount val="1"/>
                <c:pt idx="0">
                  <c:v>-685225.16000000015</c:v>
                </c:pt>
              </c:numCache>
            </c:numRef>
          </c:val>
        </c:ser>
        <c:ser>
          <c:idx val="5"/>
          <c:order val="5"/>
          <c:tx>
            <c:strRef>
              <c:f>'УПФ - III-то тримесечие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7321717382664083E-3"/>
                  <c:y val="-8.029298769637229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2015 г.'!$X$13</c:f>
              <c:numCache>
                <c:formatCode>#,##0</c:formatCode>
                <c:ptCount val="1"/>
                <c:pt idx="0">
                  <c:v>-529479.22999999952</c:v>
                </c:pt>
              </c:numCache>
            </c:numRef>
          </c:val>
        </c:ser>
        <c:ser>
          <c:idx val="7"/>
          <c:order val="6"/>
          <c:tx>
            <c:strRef>
              <c:f>'УПФ - III-то тримесечие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III-то тримесечие 2015 г.'!$X$14</c:f>
              <c:numCache>
                <c:formatCode>#,##0</c:formatCode>
                <c:ptCount val="1"/>
                <c:pt idx="0">
                  <c:v>-2283523.06</c:v>
                </c:pt>
              </c:numCache>
            </c:numRef>
          </c:val>
        </c:ser>
        <c:ser>
          <c:idx val="8"/>
          <c:order val="7"/>
          <c:tx>
            <c:strRef>
              <c:f>'УПФ - III-то тримесечие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4457815288271724E-3"/>
                  <c:y val="-3.950771847029319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2015 г.'!$X$15</c:f>
              <c:numCache>
                <c:formatCode>#,##0</c:formatCode>
                <c:ptCount val="1"/>
                <c:pt idx="0">
                  <c:v>-115920.69999999972</c:v>
                </c:pt>
              </c:numCache>
            </c:numRef>
          </c:val>
        </c:ser>
        <c:ser>
          <c:idx val="9"/>
          <c:order val="8"/>
          <c:tx>
            <c:strRef>
              <c:f>'УПФ - III-то тримесечие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III-то тримесечие 2015 г.'!$X$16</c:f>
              <c:numCache>
                <c:formatCode>#,##0</c:formatCode>
                <c:ptCount val="1"/>
                <c:pt idx="0">
                  <c:v>1283150.9200000002</c:v>
                </c:pt>
              </c:numCache>
            </c:numRef>
          </c:val>
        </c:ser>
        <c:dLbls>
          <c:showVal val="1"/>
        </c:dLbls>
        <c:gapWidth val="20"/>
        <c:axId val="54052352"/>
        <c:axId val="54053888"/>
      </c:barChart>
      <c:catAx>
        <c:axId val="54052352"/>
        <c:scaling>
          <c:orientation val="minMax"/>
        </c:scaling>
        <c:delete val="1"/>
        <c:axPos val="b"/>
        <c:tickLblPos val="nextTo"/>
        <c:crossAx val="54053888"/>
        <c:crosses val="autoZero"/>
        <c:auto val="1"/>
        <c:lblAlgn val="ctr"/>
        <c:lblOffset val="100"/>
      </c:catAx>
      <c:valAx>
        <c:axId val="54053888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54052352"/>
        <c:crosses val="autoZero"/>
        <c:crossBetween val="between"/>
        <c:minorUnit val="400000"/>
      </c:valAx>
    </c:plotArea>
    <c:legend>
      <c:legendPos val="b"/>
      <c:layout>
        <c:manualLayout>
          <c:xMode val="edge"/>
          <c:yMode val="edge"/>
          <c:x val="8.7930659308612061E-2"/>
          <c:y val="0.81709741550695825"/>
          <c:w val="0.89665051483949121"/>
          <c:h val="0.15904572564612357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982692981167886"/>
          <c:y val="4.9211304339170002E-2"/>
        </c:manualLayout>
      </c:layout>
    </c:title>
    <c:plotArea>
      <c:layout>
        <c:manualLayout>
          <c:layoutTarget val="inner"/>
          <c:xMode val="edge"/>
          <c:yMode val="edge"/>
          <c:x val="6.4060871400048708E-2"/>
          <c:y val="0.10999528379265114"/>
          <c:w val="0.9153104167837447"/>
          <c:h val="0.67770464238845374"/>
        </c:manualLayout>
      </c:layout>
      <c:barChart>
        <c:barDir val="col"/>
        <c:grouping val="clustered"/>
        <c:ser>
          <c:idx val="0"/>
          <c:order val="0"/>
          <c:tx>
            <c:strRef>
              <c:f>'УПФ - III-то тримесечие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г.'!$W$8</c:f>
              <c:numCache>
                <c:formatCode>#,##0</c:formatCode>
                <c:ptCount val="1"/>
                <c:pt idx="0">
                  <c:v>540</c:v>
                </c:pt>
              </c:numCache>
            </c:numRef>
          </c:val>
        </c:ser>
        <c:ser>
          <c:idx val="1"/>
          <c:order val="1"/>
          <c:tx>
            <c:strRef>
              <c:f>'УПФ - III-то тримесечие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г.'!$W$9</c:f>
              <c:numCache>
                <c:formatCode>#,##0</c:formatCode>
                <c:ptCount val="1"/>
                <c:pt idx="0">
                  <c:v>-3819</c:v>
                </c:pt>
              </c:numCache>
            </c:numRef>
          </c:val>
        </c:ser>
        <c:ser>
          <c:idx val="2"/>
          <c:order val="2"/>
          <c:tx>
            <c:strRef>
              <c:f>'УПФ - III-то тримесечие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5.5423847644872955E-3"/>
                  <c:y val="-6.8757776959296182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III-то тримесечие 2015 г.'!$W$10</c:f>
              <c:numCache>
                <c:formatCode>#,##0</c:formatCode>
                <c:ptCount val="1"/>
                <c:pt idx="0">
                  <c:v>5641</c:v>
                </c:pt>
              </c:numCache>
            </c:numRef>
          </c:val>
        </c:ser>
        <c:ser>
          <c:idx val="3"/>
          <c:order val="3"/>
          <c:tx>
            <c:strRef>
              <c:f>'УПФ - III-то тримесечие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3538687952709285E-4"/>
                  <c:y val="9.63846271699684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2015 г.'!$W$11</c:f>
              <c:numCache>
                <c:formatCode>#,##0</c:formatCode>
                <c:ptCount val="1"/>
                <c:pt idx="0">
                  <c:v>1203</c:v>
                </c:pt>
              </c:numCache>
            </c:numRef>
          </c:val>
        </c:ser>
        <c:ser>
          <c:idx val="4"/>
          <c:order val="4"/>
          <c:tx>
            <c:strRef>
              <c:f>'УПФ - III-то тримесечие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г.'!$W$12</c:f>
              <c:numCache>
                <c:formatCode>#,##0</c:formatCode>
                <c:ptCount val="1"/>
                <c:pt idx="0">
                  <c:v>-889</c:v>
                </c:pt>
              </c:numCache>
            </c:numRef>
          </c:val>
        </c:ser>
        <c:ser>
          <c:idx val="5"/>
          <c:order val="5"/>
          <c:tx>
            <c:strRef>
              <c:f>'УПФ - III-то тримесечие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г.'!$W$13</c:f>
              <c:numCache>
                <c:formatCode>#,##0</c:formatCode>
                <c:ptCount val="1"/>
                <c:pt idx="0">
                  <c:v>-854</c:v>
                </c:pt>
              </c:numCache>
            </c:numRef>
          </c:val>
        </c:ser>
        <c:ser>
          <c:idx val="7"/>
          <c:order val="6"/>
          <c:tx>
            <c:strRef>
              <c:f>'УПФ - III-то тримесечие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г.'!$W$14</c:f>
              <c:numCache>
                <c:formatCode>#,##0</c:formatCode>
                <c:ptCount val="1"/>
                <c:pt idx="0">
                  <c:v>-1796</c:v>
                </c:pt>
              </c:numCache>
            </c:numRef>
          </c:val>
        </c:ser>
        <c:ser>
          <c:idx val="8"/>
          <c:order val="7"/>
          <c:tx>
            <c:strRef>
              <c:f>'УПФ - III-то тримесечие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2015 г.'!$W$15</c:f>
              <c:numCache>
                <c:formatCode>#,##0</c:formatCode>
                <c:ptCount val="1"/>
                <c:pt idx="0">
                  <c:v>-159</c:v>
                </c:pt>
              </c:numCache>
            </c:numRef>
          </c:val>
        </c:ser>
        <c:ser>
          <c:idx val="9"/>
          <c:order val="8"/>
          <c:tx>
            <c:strRef>
              <c:f>'УПФ - III-то тримесечие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III-то тримесечие 2015 г.'!$W$16</c:f>
              <c:numCache>
                <c:formatCode>#,##0</c:formatCode>
                <c:ptCount val="1"/>
                <c:pt idx="0">
                  <c:v>133</c:v>
                </c:pt>
              </c:numCache>
            </c:numRef>
          </c:val>
        </c:ser>
        <c:dLbls>
          <c:showVal val="1"/>
        </c:dLbls>
        <c:gapWidth val="20"/>
        <c:axId val="54326016"/>
        <c:axId val="54327552"/>
      </c:barChart>
      <c:catAx>
        <c:axId val="54326016"/>
        <c:scaling>
          <c:orientation val="minMax"/>
        </c:scaling>
        <c:delete val="1"/>
        <c:axPos val="b"/>
        <c:tickLblPos val="nextTo"/>
        <c:crossAx val="54327552"/>
        <c:crosses val="autoZero"/>
        <c:auto val="1"/>
        <c:lblAlgn val="ctr"/>
        <c:lblOffset val="100"/>
      </c:catAx>
      <c:valAx>
        <c:axId val="54327552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54326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084411256340444E-2"/>
          <c:y val="0.81150960296629582"/>
          <c:w val="0.91848665258306161"/>
          <c:h val="0.16666708328125646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0591899086793913"/>
          <c:y val="7.5545351351628987E-2"/>
        </c:manualLayout>
      </c:layout>
    </c:title>
    <c:plotArea>
      <c:layout>
        <c:manualLayout>
          <c:layoutTarget val="inner"/>
          <c:xMode val="edge"/>
          <c:yMode val="edge"/>
          <c:x val="0.10388139434551845"/>
          <c:y val="0.14612139236020177"/>
          <c:w val="0.87899641369284987"/>
          <c:h val="0.64314303177856302"/>
        </c:manualLayout>
      </c:layout>
      <c:barChart>
        <c:barDir val="col"/>
        <c:grouping val="clustered"/>
        <c:ser>
          <c:idx val="0"/>
          <c:order val="0"/>
          <c:tx>
            <c:strRef>
              <c:f>'УПФ - деветмесечие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г.'!$X$8</c:f>
              <c:numCache>
                <c:formatCode>#,##0</c:formatCode>
                <c:ptCount val="1"/>
                <c:pt idx="0">
                  <c:v>-32788919.249999993</c:v>
                </c:pt>
              </c:numCache>
            </c:numRef>
          </c:val>
        </c:ser>
        <c:ser>
          <c:idx val="1"/>
          <c:order val="1"/>
          <c:tx>
            <c:strRef>
              <c:f>'УПФ - деветмесечие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г.'!$X$9</c:f>
              <c:numCache>
                <c:formatCode>#,##0</c:formatCode>
                <c:ptCount val="1"/>
                <c:pt idx="0">
                  <c:v>-24621132.420000006</c:v>
                </c:pt>
              </c:numCache>
            </c:numRef>
          </c:val>
        </c:ser>
        <c:ser>
          <c:idx val="2"/>
          <c:order val="2"/>
          <c:tx>
            <c:strRef>
              <c:f>'УПФ - деветмесечие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г.'!$X$10</c:f>
              <c:numCache>
                <c:formatCode>#,##0</c:formatCode>
                <c:ptCount val="1"/>
                <c:pt idx="0">
                  <c:v>44353564.210000008</c:v>
                </c:pt>
              </c:numCache>
            </c:numRef>
          </c:val>
        </c:ser>
        <c:ser>
          <c:idx val="3"/>
          <c:order val="3"/>
          <c:tx>
            <c:strRef>
              <c:f>'УПФ - деветмесечие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г.'!$X$11</c:f>
              <c:numCache>
                <c:formatCode>#,##0</c:formatCode>
                <c:ptCount val="1"/>
                <c:pt idx="0">
                  <c:v>14000161.119999997</c:v>
                </c:pt>
              </c:numCache>
            </c:numRef>
          </c:val>
        </c:ser>
        <c:ser>
          <c:idx val="4"/>
          <c:order val="4"/>
          <c:tx>
            <c:strRef>
              <c:f>'УПФ - деветмесечие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г.'!$X$12</c:f>
              <c:numCache>
                <c:formatCode>#,##0</c:formatCode>
                <c:ptCount val="1"/>
                <c:pt idx="0">
                  <c:v>4429430.2100000046</c:v>
                </c:pt>
              </c:numCache>
            </c:numRef>
          </c:val>
        </c:ser>
        <c:ser>
          <c:idx val="5"/>
          <c:order val="5"/>
          <c:tx>
            <c:strRef>
              <c:f>'УПФ - деветмесечие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1177857346908773E-3"/>
                  <c:y val="-4.4149960706966395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деветмесечие 2015 г.'!$X$13</c:f>
              <c:numCache>
                <c:formatCode>#,##0</c:formatCode>
                <c:ptCount val="1"/>
                <c:pt idx="0">
                  <c:v>-1370280.3699999973</c:v>
                </c:pt>
              </c:numCache>
            </c:numRef>
          </c:val>
        </c:ser>
        <c:ser>
          <c:idx val="7"/>
          <c:order val="6"/>
          <c:tx>
            <c:strRef>
              <c:f>'УПФ - деветмесечие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4347202295552381E-3"/>
                  <c:y val="-1.3046314416177441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2015 г.'!$X$14</c:f>
              <c:numCache>
                <c:formatCode>#,##0</c:formatCode>
                <c:ptCount val="1"/>
                <c:pt idx="0">
                  <c:v>-6043942.2499999991</c:v>
                </c:pt>
              </c:numCache>
            </c:numRef>
          </c:val>
        </c:ser>
        <c:ser>
          <c:idx val="8"/>
          <c:order val="7"/>
          <c:tx>
            <c:strRef>
              <c:f>'УПФ - деветмесечие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6973558024689329E-3"/>
                  <c:y val="-9.0718680045709637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деветмесечие 2015 г.'!$X$15</c:f>
              <c:numCache>
                <c:formatCode>#,##0</c:formatCode>
                <c:ptCount val="1"/>
                <c:pt idx="0">
                  <c:v>-1730755.9299999992</c:v>
                </c:pt>
              </c:numCache>
            </c:numRef>
          </c:val>
        </c:ser>
        <c:ser>
          <c:idx val="9"/>
          <c:order val="8"/>
          <c:tx>
            <c:strRef>
              <c:f>'УПФ - деветмесечие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деветмесечие 2015 г.'!$X$16</c:f>
              <c:numCache>
                <c:formatCode>#,##0</c:formatCode>
                <c:ptCount val="1"/>
                <c:pt idx="0">
                  <c:v>3771874.6799999988</c:v>
                </c:pt>
              </c:numCache>
            </c:numRef>
          </c:val>
        </c:ser>
        <c:dLbls>
          <c:showVal val="1"/>
        </c:dLbls>
        <c:gapWidth val="20"/>
        <c:axId val="54456704"/>
        <c:axId val="54458240"/>
      </c:barChart>
      <c:catAx>
        <c:axId val="54456704"/>
        <c:scaling>
          <c:orientation val="minMax"/>
        </c:scaling>
        <c:delete val="1"/>
        <c:axPos val="b"/>
        <c:tickLblPos val="nextTo"/>
        <c:crossAx val="54458240"/>
        <c:crosses val="autoZero"/>
        <c:auto val="1"/>
        <c:lblAlgn val="ctr"/>
        <c:lblOffset val="100"/>
      </c:catAx>
      <c:valAx>
        <c:axId val="54458240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54456704"/>
        <c:crosses val="autoZero"/>
        <c:crossBetween val="between"/>
        <c:minorUnit val="400000"/>
      </c:valAx>
    </c:plotArea>
    <c:legend>
      <c:legendPos val="b"/>
      <c:layout>
        <c:manualLayout>
          <c:xMode val="edge"/>
          <c:yMode val="edge"/>
          <c:x val="0.10303301245689514"/>
          <c:y val="0.81709741550695825"/>
          <c:w val="0.88069810282273919"/>
          <c:h val="0.15904572564612357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0784358696330948"/>
          <c:y val="7.6636934055118136E-2"/>
        </c:manualLayout>
      </c:layout>
    </c:title>
    <c:plotArea>
      <c:layout>
        <c:manualLayout>
          <c:layoutTarget val="inner"/>
          <c:xMode val="edge"/>
          <c:yMode val="edge"/>
          <c:x val="6.7505758537524205E-2"/>
          <c:y val="0.14124528379265136"/>
          <c:w val="0.91075565755710786"/>
          <c:h val="0.64645464238845274"/>
        </c:manualLayout>
      </c:layout>
      <c:barChart>
        <c:barDir val="col"/>
        <c:grouping val="clustered"/>
        <c:ser>
          <c:idx val="0"/>
          <c:order val="0"/>
          <c:tx>
            <c:strRef>
              <c:f>'УПФ - деветмесечие 2015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г.'!$W$8</c:f>
              <c:numCache>
                <c:formatCode>#,##0</c:formatCode>
                <c:ptCount val="1"/>
                <c:pt idx="0">
                  <c:v>-2817</c:v>
                </c:pt>
              </c:numCache>
            </c:numRef>
          </c:val>
        </c:ser>
        <c:ser>
          <c:idx val="1"/>
          <c:order val="1"/>
          <c:tx>
            <c:strRef>
              <c:f>'УПФ - деветмесечие 2015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 w="9525">
              <a:solidFill>
                <a:sysClr val="windowText" lastClr="000000"/>
              </a:solidFill>
              <a:prstDash val="solid"/>
            </a:ln>
          </c:spPr>
          <c:dLbls>
            <c:showVal val="1"/>
          </c:dLbls>
          <c:val>
            <c:numRef>
              <c:f>'УПФ - деветмесечие 2015 г.'!$W$9</c:f>
              <c:numCache>
                <c:formatCode>#,##0</c:formatCode>
                <c:ptCount val="1"/>
                <c:pt idx="0">
                  <c:v>-11570</c:v>
                </c:pt>
              </c:numCache>
            </c:numRef>
          </c:val>
        </c:ser>
        <c:ser>
          <c:idx val="2"/>
          <c:order val="2"/>
          <c:tx>
            <c:strRef>
              <c:f>'УПФ - деветмесечие 2015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>
                  <a:alpha val="77000"/>
                </a:sysClr>
              </a:solidFill>
            </a:ln>
          </c:spPr>
          <c:dLbls>
            <c:dLbl>
              <c:idx val="0"/>
              <c:layout>
                <c:manualLayout>
                  <c:x val="1.499030360070618E-3"/>
                  <c:y val="4.356340223097113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2015 г.'!$W$10</c:f>
              <c:numCache>
                <c:formatCode>#,##0</c:formatCode>
                <c:ptCount val="1"/>
                <c:pt idx="0">
                  <c:v>16044</c:v>
                </c:pt>
              </c:numCache>
            </c:numRef>
          </c:val>
        </c:ser>
        <c:ser>
          <c:idx val="3"/>
          <c:order val="3"/>
          <c:tx>
            <c:strRef>
              <c:f>'УПФ - деветмесечие 2015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6.2344700250877559E-4"/>
                  <c:y val="1.5194389763779548E-4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деветмесечие 2015 г.'!$W$11</c:f>
              <c:numCache>
                <c:formatCode>#,##0</c:formatCode>
                <c:ptCount val="1"/>
                <c:pt idx="0">
                  <c:v>5696</c:v>
                </c:pt>
              </c:numCache>
            </c:numRef>
          </c:val>
        </c:ser>
        <c:ser>
          <c:idx val="4"/>
          <c:order val="4"/>
          <c:tx>
            <c:strRef>
              <c:f>'УПФ - деветмесечие 2015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г.'!$W$12</c:f>
              <c:numCache>
                <c:formatCode>#,##0</c:formatCode>
                <c:ptCount val="1"/>
                <c:pt idx="0">
                  <c:v>-257</c:v>
                </c:pt>
              </c:numCache>
            </c:numRef>
          </c:val>
        </c:ser>
        <c:ser>
          <c:idx val="5"/>
          <c:order val="5"/>
          <c:tx>
            <c:strRef>
              <c:f>'УПФ - деветмесечие 2015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г.'!$W$13</c:f>
              <c:numCache>
                <c:formatCode>#,##0</c:formatCode>
                <c:ptCount val="1"/>
                <c:pt idx="0">
                  <c:v>-1591</c:v>
                </c:pt>
              </c:numCache>
            </c:numRef>
          </c:val>
        </c:ser>
        <c:ser>
          <c:idx val="7"/>
          <c:order val="6"/>
          <c:tx>
            <c:strRef>
              <c:f>'УПФ - деветмесечие 2015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2.0356743568454819E-3"/>
                  <c:y val="-4.9696522309711413E-3"/>
                </c:manualLayout>
              </c:layout>
              <c:dLblPos val="outEnd"/>
              <c:showVal val="1"/>
            </c:dLbl>
            <c:dLblPos val="ctr"/>
            <c:showVal val="1"/>
          </c:dLbls>
          <c:val>
            <c:numRef>
              <c:f>'УПФ - деветмесечие 2015 г.'!$W$14</c:f>
              <c:numCache>
                <c:formatCode>#,##0</c:formatCode>
                <c:ptCount val="1"/>
                <c:pt idx="0">
                  <c:v>-5065</c:v>
                </c:pt>
              </c:numCache>
            </c:numRef>
          </c:val>
        </c:ser>
        <c:ser>
          <c:idx val="8"/>
          <c:order val="7"/>
          <c:tx>
            <c:strRef>
              <c:f>'УПФ - деветмесечие 2015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2015 г.'!$W$15</c:f>
              <c:numCache>
                <c:formatCode>#,##0</c:formatCode>
                <c:ptCount val="1"/>
                <c:pt idx="0">
                  <c:v>-994</c:v>
                </c:pt>
              </c:numCache>
            </c:numRef>
          </c:val>
        </c:ser>
        <c:ser>
          <c:idx val="9"/>
          <c:order val="8"/>
          <c:tx>
            <c:strRef>
              <c:f>'УПФ - деветмесечие 2015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деветмесечие 2015 г.'!$W$16</c:f>
              <c:numCache>
                <c:formatCode>#,##0</c:formatCode>
                <c:ptCount val="1"/>
                <c:pt idx="0">
                  <c:v>554</c:v>
                </c:pt>
              </c:numCache>
            </c:numRef>
          </c:val>
        </c:ser>
        <c:dLbls>
          <c:showVal val="1"/>
        </c:dLbls>
        <c:gapWidth val="20"/>
        <c:axId val="65138048"/>
        <c:axId val="66851968"/>
      </c:barChart>
      <c:catAx>
        <c:axId val="65138048"/>
        <c:scaling>
          <c:orientation val="minMax"/>
        </c:scaling>
        <c:delete val="1"/>
        <c:axPos val="b"/>
        <c:tickLblPos val="nextTo"/>
        <c:crossAx val="66851968"/>
        <c:crosses val="autoZero"/>
        <c:auto val="1"/>
        <c:lblAlgn val="ctr"/>
        <c:lblOffset val="100"/>
      </c:catAx>
      <c:valAx>
        <c:axId val="66851968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65138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5327081050701452E-2"/>
          <c:y val="0.81150960296629582"/>
          <c:w val="0.9116333331441"/>
          <c:h val="0.16666708328125646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1" r="0.75000000000000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584200</xdr:colOff>
      <xdr:row>19</xdr:row>
      <xdr:rowOff>88901</xdr:rowOff>
    </xdr:from>
    <xdr:to>
      <xdr:col>24</xdr:col>
      <xdr:colOff>0</xdr:colOff>
      <xdr:row>44</xdr:row>
      <xdr:rowOff>19051</xdr:rowOff>
    </xdr:to>
    <xdr:graphicFrame macro="">
      <xdr:nvGraphicFramePr>
        <xdr:cNvPr id="1230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12701</xdr:colOff>
      <xdr:row>19</xdr:row>
      <xdr:rowOff>88900</xdr:rowOff>
    </xdr:from>
    <xdr:to>
      <xdr:col>11</xdr:col>
      <xdr:colOff>558801</xdr:colOff>
      <xdr:row>44</xdr:row>
      <xdr:rowOff>31750</xdr:rowOff>
    </xdr:to>
    <xdr:graphicFrame macro="">
      <xdr:nvGraphicFramePr>
        <xdr:cNvPr id="1230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4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546100</xdr:colOff>
      <xdr:row>43</xdr:row>
      <xdr:rowOff>19050</xdr:rowOff>
    </xdr:to>
    <xdr:graphicFrame macro="">
      <xdr:nvGraphicFramePr>
        <xdr:cNvPr id="942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21"/>
  <sheetViews>
    <sheetView tabSelected="1" zoomScale="75" zoomScaleNormal="75" zoomScaleSheetLayoutView="75" workbookViewId="0">
      <selection sqref="A1:X1"/>
    </sheetView>
  </sheetViews>
  <sheetFormatPr defaultRowHeight="15.75"/>
  <cols>
    <col min="1" max="1" width="5.7109375" style="6" customWidth="1"/>
    <col min="2" max="2" width="24.42578125" style="6" customWidth="1"/>
    <col min="3" max="3" width="7.7109375" style="6" customWidth="1"/>
    <col min="4" max="4" width="13.7109375" style="6" customWidth="1"/>
    <col min="5" max="5" width="7.7109375" style="6" customWidth="1"/>
    <col min="6" max="6" width="13.7109375" style="6" customWidth="1"/>
    <col min="7" max="7" width="7.7109375" style="6" customWidth="1"/>
    <col min="8" max="8" width="13.7109375" style="6" customWidth="1"/>
    <col min="9" max="9" width="7.7109375" style="6" customWidth="1"/>
    <col min="10" max="10" width="14.28515625" style="6" customWidth="1"/>
    <col min="11" max="11" width="7.7109375" style="6" customWidth="1"/>
    <col min="12" max="12" width="13.7109375" style="6" customWidth="1"/>
    <col min="13" max="13" width="7.7109375" style="6" customWidth="1"/>
    <col min="14" max="14" width="13.7109375" style="6" customWidth="1"/>
    <col min="15" max="15" width="7.7109375" style="6" customWidth="1"/>
    <col min="16" max="16" width="13.7109375" style="6" customWidth="1"/>
    <col min="17" max="17" width="7.7109375" style="6" customWidth="1"/>
    <col min="18" max="18" width="13.7109375" style="6" customWidth="1"/>
    <col min="19" max="19" width="7.7109375" style="6" customWidth="1"/>
    <col min="20" max="20" width="13.7109375" style="6" customWidth="1"/>
    <col min="21" max="21" width="7.7109375" style="29" customWidth="1"/>
    <col min="22" max="22" width="14" style="29" customWidth="1"/>
    <col min="23" max="23" width="7.7109375" style="6" customWidth="1"/>
    <col min="24" max="24" width="13" style="6" customWidth="1"/>
    <col min="25" max="16384" width="9.140625" style="6"/>
  </cols>
  <sheetData>
    <row r="1" spans="1:94" ht="18.75">
      <c r="A1" s="57" t="s">
        <v>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>
      <c r="A2" s="57" t="s">
        <v>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94" ht="15.75" customHeight="1">
      <c r="A5" s="51" t="s">
        <v>4</v>
      </c>
      <c r="B5" s="51"/>
      <c r="C5" s="59" t="s">
        <v>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7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</row>
    <row r="6" spans="1:94" s="10" customFormat="1" ht="48.75" customHeight="1">
      <c r="A6" s="51"/>
      <c r="B6" s="51"/>
      <c r="C6" s="51" t="s">
        <v>7</v>
      </c>
      <c r="D6" s="51"/>
      <c r="E6" s="51" t="s">
        <v>8</v>
      </c>
      <c r="F6" s="51"/>
      <c r="G6" s="51" t="s">
        <v>9</v>
      </c>
      <c r="H6" s="51"/>
      <c r="I6" s="51" t="s">
        <v>10</v>
      </c>
      <c r="J6" s="51"/>
      <c r="K6" s="51" t="s">
        <v>22</v>
      </c>
      <c r="L6" s="51"/>
      <c r="M6" s="51" t="s">
        <v>11</v>
      </c>
      <c r="N6" s="51"/>
      <c r="O6" s="51" t="s">
        <v>12</v>
      </c>
      <c r="P6" s="51"/>
      <c r="Q6" s="51" t="s">
        <v>14</v>
      </c>
      <c r="R6" s="51"/>
      <c r="S6" s="51" t="s">
        <v>15</v>
      </c>
      <c r="T6" s="51"/>
      <c r="U6" s="60" t="s">
        <v>0</v>
      </c>
      <c r="V6" s="60"/>
      <c r="W6" s="58" t="s">
        <v>6</v>
      </c>
      <c r="X6" s="58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s="13" customFormat="1" ht="40.5" customHeight="1">
      <c r="A7" s="51"/>
      <c r="B7" s="51"/>
      <c r="C7" s="11" t="s">
        <v>2</v>
      </c>
      <c r="D7" s="11" t="s">
        <v>23</v>
      </c>
      <c r="E7" s="11" t="s">
        <v>2</v>
      </c>
      <c r="F7" s="11" t="s">
        <v>23</v>
      </c>
      <c r="G7" s="11" t="s">
        <v>2</v>
      </c>
      <c r="H7" s="11" t="s">
        <v>23</v>
      </c>
      <c r="I7" s="11" t="s">
        <v>2</v>
      </c>
      <c r="J7" s="11" t="s">
        <v>23</v>
      </c>
      <c r="K7" s="11" t="s">
        <v>2</v>
      </c>
      <c r="L7" s="11" t="s">
        <v>23</v>
      </c>
      <c r="M7" s="11" t="s">
        <v>2</v>
      </c>
      <c r="N7" s="11" t="s">
        <v>23</v>
      </c>
      <c r="O7" s="11" t="s">
        <v>2</v>
      </c>
      <c r="P7" s="11" t="s">
        <v>23</v>
      </c>
      <c r="Q7" s="11" t="s">
        <v>2</v>
      </c>
      <c r="R7" s="11" t="s">
        <v>23</v>
      </c>
      <c r="S7" s="11" t="s">
        <v>2</v>
      </c>
      <c r="T7" s="11" t="s">
        <v>23</v>
      </c>
      <c r="U7" s="3" t="s">
        <v>2</v>
      </c>
      <c r="V7" s="5" t="s">
        <v>23</v>
      </c>
      <c r="W7" s="2" t="s">
        <v>2</v>
      </c>
      <c r="X7" s="4" t="s">
        <v>24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</row>
    <row r="8" spans="1:94" ht="32.25" customHeight="1">
      <c r="A8" s="52" t="s">
        <v>1</v>
      </c>
      <c r="B8" s="14" t="s">
        <v>7</v>
      </c>
      <c r="C8" s="39"/>
      <c r="D8" s="40"/>
      <c r="E8" s="41">
        <v>465</v>
      </c>
      <c r="F8" s="41">
        <v>1053412.67</v>
      </c>
      <c r="G8" s="41">
        <v>3330</v>
      </c>
      <c r="H8" s="41">
        <v>8673429.6600000001</v>
      </c>
      <c r="I8" s="41">
        <v>3297</v>
      </c>
      <c r="J8" s="41">
        <v>6395166.6500000004</v>
      </c>
      <c r="K8" s="41">
        <v>828</v>
      </c>
      <c r="L8" s="41">
        <v>2115916.2000000002</v>
      </c>
      <c r="M8" s="41">
        <v>1022</v>
      </c>
      <c r="N8" s="41">
        <v>2755648.42</v>
      </c>
      <c r="O8" s="41">
        <v>89</v>
      </c>
      <c r="P8" s="41">
        <v>222330.97</v>
      </c>
      <c r="Q8" s="41">
        <v>232</v>
      </c>
      <c r="R8" s="41">
        <v>368174.98</v>
      </c>
      <c r="S8" s="41">
        <v>292</v>
      </c>
      <c r="T8" s="41">
        <v>613901.01</v>
      </c>
      <c r="U8" s="32">
        <f>C8+E8+G8+I8+K8+M8+O8+Q8+S8</f>
        <v>9555</v>
      </c>
      <c r="V8" s="32">
        <f>D8+F8+H8+J8+L8+N8+P8+R8+T8</f>
        <v>22197980.560000002</v>
      </c>
      <c r="W8" s="42">
        <f>C17-U8</f>
        <v>540</v>
      </c>
      <c r="X8" s="42">
        <f>D17-V8</f>
        <v>-8123589.0200000014</v>
      </c>
      <c r="Y8" s="15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</row>
    <row r="9" spans="1:94" ht="32.25" customHeight="1">
      <c r="A9" s="53"/>
      <c r="B9" s="14" t="s">
        <v>8</v>
      </c>
      <c r="C9" s="41">
        <v>1616</v>
      </c>
      <c r="D9" s="41">
        <v>2512495.36</v>
      </c>
      <c r="E9" s="39"/>
      <c r="F9" s="40"/>
      <c r="G9" s="41">
        <v>1458</v>
      </c>
      <c r="H9" s="41">
        <v>3688312.53</v>
      </c>
      <c r="I9" s="41">
        <v>1432</v>
      </c>
      <c r="J9" s="41">
        <v>3299440.53</v>
      </c>
      <c r="K9" s="41">
        <v>383</v>
      </c>
      <c r="L9" s="41">
        <v>905914.3</v>
      </c>
      <c r="M9" s="41">
        <v>73</v>
      </c>
      <c r="N9" s="41">
        <v>318251.21000000002</v>
      </c>
      <c r="O9" s="41">
        <v>38</v>
      </c>
      <c r="P9" s="41">
        <v>122283.13</v>
      </c>
      <c r="Q9" s="41">
        <v>143</v>
      </c>
      <c r="R9" s="41">
        <v>262938.76</v>
      </c>
      <c r="S9" s="41">
        <v>149</v>
      </c>
      <c r="T9" s="41">
        <v>387053.56</v>
      </c>
      <c r="U9" s="32">
        <f t="shared" ref="U9:U16" si="0">C9+E9+G9+I9+K9+M9+O9+Q9+S9</f>
        <v>5292</v>
      </c>
      <c r="V9" s="32">
        <f t="shared" ref="V9:V16" si="1">D9+F9+H9+J9+L9+N9+P9+R9+T9</f>
        <v>11496689.380000003</v>
      </c>
      <c r="W9" s="42">
        <f>E17-U9</f>
        <v>-3819</v>
      </c>
      <c r="X9" s="42">
        <f>F17-V9</f>
        <v>-8068685.7200000025</v>
      </c>
      <c r="Y9" s="15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4" ht="32.25" customHeight="1">
      <c r="A10" s="53"/>
      <c r="B10" s="14" t="s">
        <v>9</v>
      </c>
      <c r="C10" s="41">
        <v>1619</v>
      </c>
      <c r="D10" s="41">
        <v>2604290.12</v>
      </c>
      <c r="E10" s="41">
        <v>239</v>
      </c>
      <c r="F10" s="41">
        <v>598246.89</v>
      </c>
      <c r="G10" s="39"/>
      <c r="H10" s="40"/>
      <c r="I10" s="41">
        <v>1265</v>
      </c>
      <c r="J10" s="41">
        <v>2596182.58</v>
      </c>
      <c r="K10" s="41">
        <v>340</v>
      </c>
      <c r="L10" s="41">
        <v>754101.46</v>
      </c>
      <c r="M10" s="41">
        <v>534</v>
      </c>
      <c r="N10" s="41">
        <v>1534755.56</v>
      </c>
      <c r="O10" s="41">
        <v>68</v>
      </c>
      <c r="P10" s="41">
        <v>149687.01</v>
      </c>
      <c r="Q10" s="41">
        <v>139</v>
      </c>
      <c r="R10" s="41">
        <v>226754.82</v>
      </c>
      <c r="S10" s="41">
        <v>201</v>
      </c>
      <c r="T10" s="41">
        <v>703039.14</v>
      </c>
      <c r="U10" s="32">
        <f t="shared" si="0"/>
        <v>4405</v>
      </c>
      <c r="V10" s="32">
        <f t="shared" si="1"/>
        <v>9167057.5800000001</v>
      </c>
      <c r="W10" s="42">
        <f>G17-U10</f>
        <v>5641</v>
      </c>
      <c r="X10" s="42">
        <f>H17-V10</f>
        <v>15546720.779999996</v>
      </c>
      <c r="Y10" s="15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4" ht="32.25" customHeight="1">
      <c r="A11" s="53"/>
      <c r="B11" s="16" t="s">
        <v>10</v>
      </c>
      <c r="C11" s="41">
        <v>3240</v>
      </c>
      <c r="D11" s="41">
        <v>3953821.61</v>
      </c>
      <c r="E11" s="41">
        <v>342</v>
      </c>
      <c r="F11" s="41">
        <v>898531.16</v>
      </c>
      <c r="G11" s="41">
        <v>2253</v>
      </c>
      <c r="H11" s="41">
        <v>5424556.2800000003</v>
      </c>
      <c r="I11" s="39"/>
      <c r="J11" s="40"/>
      <c r="K11" s="41">
        <v>574</v>
      </c>
      <c r="L11" s="41">
        <v>1160366.44</v>
      </c>
      <c r="M11" s="41">
        <v>768</v>
      </c>
      <c r="N11" s="41">
        <v>1991223.04</v>
      </c>
      <c r="O11" s="41">
        <v>66</v>
      </c>
      <c r="P11" s="41">
        <v>162693.10999999999</v>
      </c>
      <c r="Q11" s="41">
        <v>160</v>
      </c>
      <c r="R11" s="41">
        <v>230171.27</v>
      </c>
      <c r="S11" s="41">
        <v>210</v>
      </c>
      <c r="T11" s="41">
        <v>410413.4</v>
      </c>
      <c r="U11" s="32">
        <f t="shared" si="0"/>
        <v>7613</v>
      </c>
      <c r="V11" s="32">
        <f t="shared" si="1"/>
        <v>14231776.310000001</v>
      </c>
      <c r="W11" s="42">
        <f>I17-U11</f>
        <v>1203</v>
      </c>
      <c r="X11" s="42">
        <f>J17-V11</f>
        <v>2976551.1900000032</v>
      </c>
      <c r="Y11" s="15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</row>
    <row r="12" spans="1:94" ht="32.25" customHeight="1">
      <c r="A12" s="53"/>
      <c r="B12" s="17" t="s">
        <v>22</v>
      </c>
      <c r="C12" s="41">
        <v>1123</v>
      </c>
      <c r="D12" s="41">
        <v>1452984.43</v>
      </c>
      <c r="E12" s="41">
        <v>169</v>
      </c>
      <c r="F12" s="41">
        <v>330857.21999999997</v>
      </c>
      <c r="G12" s="41">
        <v>973</v>
      </c>
      <c r="H12" s="41">
        <v>2542854.75</v>
      </c>
      <c r="I12" s="41">
        <v>876</v>
      </c>
      <c r="J12" s="41">
        <v>1537326.86</v>
      </c>
      <c r="K12" s="39"/>
      <c r="L12" s="40"/>
      <c r="M12" s="41">
        <v>287</v>
      </c>
      <c r="N12" s="41">
        <v>704089.91</v>
      </c>
      <c r="O12" s="41">
        <v>36</v>
      </c>
      <c r="P12" s="41">
        <v>88962</v>
      </c>
      <c r="Q12" s="41">
        <v>56</v>
      </c>
      <c r="R12" s="41">
        <v>118802.31</v>
      </c>
      <c r="S12" s="41">
        <v>77</v>
      </c>
      <c r="T12" s="41">
        <v>176144.14</v>
      </c>
      <c r="U12" s="32">
        <f t="shared" si="0"/>
        <v>3597</v>
      </c>
      <c r="V12" s="32">
        <f t="shared" si="1"/>
        <v>6952021.6200000001</v>
      </c>
      <c r="W12" s="42">
        <f>K17-U12</f>
        <v>-889</v>
      </c>
      <c r="X12" s="42">
        <f>L17-V12</f>
        <v>-685225.16000000015</v>
      </c>
      <c r="Y12" s="15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</row>
    <row r="13" spans="1:94" ht="32.25" customHeight="1">
      <c r="A13" s="53"/>
      <c r="B13" s="14" t="s">
        <v>11</v>
      </c>
      <c r="C13" s="41">
        <v>1143</v>
      </c>
      <c r="D13" s="41">
        <v>1923398.39</v>
      </c>
      <c r="E13" s="41">
        <v>74</v>
      </c>
      <c r="F13" s="41">
        <v>169154.35</v>
      </c>
      <c r="G13" s="41">
        <v>1064</v>
      </c>
      <c r="H13" s="41">
        <v>2836686.91</v>
      </c>
      <c r="I13" s="41">
        <v>1004</v>
      </c>
      <c r="J13" s="41">
        <v>2110225.23</v>
      </c>
      <c r="K13" s="41">
        <v>274</v>
      </c>
      <c r="L13" s="41">
        <v>706525.08</v>
      </c>
      <c r="M13" s="39"/>
      <c r="N13" s="40"/>
      <c r="O13" s="41">
        <v>32</v>
      </c>
      <c r="P13" s="41">
        <v>124500.76</v>
      </c>
      <c r="Q13" s="41">
        <v>77</v>
      </c>
      <c r="R13" s="41">
        <v>143645.79</v>
      </c>
      <c r="S13" s="41">
        <v>153</v>
      </c>
      <c r="T13" s="41">
        <v>387433.4</v>
      </c>
      <c r="U13" s="32">
        <f t="shared" si="0"/>
        <v>3821</v>
      </c>
      <c r="V13" s="32">
        <f t="shared" si="1"/>
        <v>8401569.9100000001</v>
      </c>
      <c r="W13" s="42">
        <f>M17-U13</f>
        <v>-854</v>
      </c>
      <c r="X13" s="42">
        <f>N17-V13</f>
        <v>-529479.22999999952</v>
      </c>
      <c r="Y13" s="15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4" ht="32.25" customHeight="1">
      <c r="A14" s="53"/>
      <c r="B14" s="16" t="s">
        <v>12</v>
      </c>
      <c r="C14" s="41">
        <v>660</v>
      </c>
      <c r="D14" s="41">
        <v>811131.99</v>
      </c>
      <c r="E14" s="41">
        <v>87</v>
      </c>
      <c r="F14" s="41">
        <v>152638.84</v>
      </c>
      <c r="G14" s="41">
        <v>522</v>
      </c>
      <c r="H14" s="41">
        <v>828431.02</v>
      </c>
      <c r="I14" s="41">
        <v>473</v>
      </c>
      <c r="J14" s="41">
        <v>676450.31</v>
      </c>
      <c r="K14" s="41">
        <v>162</v>
      </c>
      <c r="L14" s="41">
        <v>348493.92</v>
      </c>
      <c r="M14" s="41">
        <v>138</v>
      </c>
      <c r="N14" s="41">
        <v>262547.94</v>
      </c>
      <c r="O14" s="39"/>
      <c r="P14" s="40"/>
      <c r="Q14" s="41">
        <v>46</v>
      </c>
      <c r="R14" s="41">
        <v>31974.33</v>
      </c>
      <c r="S14" s="41">
        <v>48</v>
      </c>
      <c r="T14" s="41">
        <v>80143.320000000007</v>
      </c>
      <c r="U14" s="32">
        <f t="shared" si="0"/>
        <v>2136</v>
      </c>
      <c r="V14" s="32">
        <f t="shared" si="1"/>
        <v>3191811.67</v>
      </c>
      <c r="W14" s="42">
        <f>O17-U14</f>
        <v>-1796</v>
      </c>
      <c r="X14" s="42">
        <f>P17-V14</f>
        <v>-2283523.06</v>
      </c>
      <c r="Y14" s="15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</row>
    <row r="15" spans="1:94" s="19" customFormat="1" ht="32.25" customHeight="1" thickBot="1">
      <c r="A15" s="53"/>
      <c r="B15" s="18" t="s">
        <v>13</v>
      </c>
      <c r="C15" s="41">
        <v>285</v>
      </c>
      <c r="D15" s="41">
        <v>316590.58</v>
      </c>
      <c r="E15" s="41">
        <v>45</v>
      </c>
      <c r="F15" s="41">
        <v>120855.45</v>
      </c>
      <c r="G15" s="41">
        <v>235</v>
      </c>
      <c r="H15" s="41">
        <v>373865.65</v>
      </c>
      <c r="I15" s="41">
        <v>290</v>
      </c>
      <c r="J15" s="41">
        <v>391625.42</v>
      </c>
      <c r="K15" s="41">
        <v>94</v>
      </c>
      <c r="L15" s="41">
        <v>203829.96</v>
      </c>
      <c r="M15" s="41">
        <v>72</v>
      </c>
      <c r="N15" s="41">
        <v>132366.35999999999</v>
      </c>
      <c r="O15" s="41">
        <v>4</v>
      </c>
      <c r="P15" s="41">
        <v>18057.73</v>
      </c>
      <c r="Q15" s="39"/>
      <c r="R15" s="40"/>
      <c r="S15" s="41">
        <v>20</v>
      </c>
      <c r="T15" s="41">
        <v>25539.74</v>
      </c>
      <c r="U15" s="32">
        <f t="shared" si="0"/>
        <v>1045</v>
      </c>
      <c r="V15" s="32">
        <f t="shared" si="1"/>
        <v>1582730.89</v>
      </c>
      <c r="W15" s="42">
        <f>Q17-U15</f>
        <v>-159</v>
      </c>
      <c r="X15" s="42">
        <f>R17-V15</f>
        <v>-115920.69999999972</v>
      </c>
      <c r="Y15" s="1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</row>
    <row r="16" spans="1:94" s="21" customFormat="1" ht="32.25" customHeight="1" thickTop="1" thickBot="1">
      <c r="A16" s="54"/>
      <c r="B16" s="20" t="s">
        <v>15</v>
      </c>
      <c r="C16" s="43">
        <v>409</v>
      </c>
      <c r="D16" s="43">
        <v>499679.06</v>
      </c>
      <c r="E16" s="43">
        <v>52</v>
      </c>
      <c r="F16" s="43">
        <v>104307.08</v>
      </c>
      <c r="G16" s="43">
        <v>211</v>
      </c>
      <c r="H16" s="43">
        <v>345641.56</v>
      </c>
      <c r="I16" s="43">
        <v>179</v>
      </c>
      <c r="J16" s="43">
        <v>201909.92</v>
      </c>
      <c r="K16" s="43">
        <v>53</v>
      </c>
      <c r="L16" s="43">
        <v>71649.100000000006</v>
      </c>
      <c r="M16" s="43">
        <v>73</v>
      </c>
      <c r="N16" s="43">
        <v>173208.24</v>
      </c>
      <c r="O16" s="43">
        <v>7</v>
      </c>
      <c r="P16" s="43">
        <v>19773.900000000001</v>
      </c>
      <c r="Q16" s="43">
        <v>33</v>
      </c>
      <c r="R16" s="43">
        <v>84347.93</v>
      </c>
      <c r="S16" s="44"/>
      <c r="T16" s="44"/>
      <c r="U16" s="35">
        <f t="shared" si="0"/>
        <v>1017</v>
      </c>
      <c r="V16" s="35">
        <f t="shared" si="1"/>
        <v>1500516.7899999998</v>
      </c>
      <c r="W16" s="45">
        <f>S17-U16</f>
        <v>133</v>
      </c>
      <c r="X16" s="45">
        <f>T17-V16</f>
        <v>1283150.9200000002</v>
      </c>
      <c r="Y16" s="15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</row>
    <row r="17" spans="1:94" s="22" customFormat="1" ht="22.5" customHeight="1" thickTop="1">
      <c r="A17" s="56" t="s">
        <v>0</v>
      </c>
      <c r="B17" s="56"/>
      <c r="C17" s="46">
        <f>SUM(C8:C16)</f>
        <v>10095</v>
      </c>
      <c r="D17" s="46">
        <f t="shared" ref="D17:V17" si="2">SUM(D8:D16)</f>
        <v>14074391.540000001</v>
      </c>
      <c r="E17" s="46">
        <f t="shared" si="2"/>
        <v>1473</v>
      </c>
      <c r="F17" s="46">
        <f t="shared" si="2"/>
        <v>3428003.6600000006</v>
      </c>
      <c r="G17" s="46">
        <f t="shared" si="2"/>
        <v>10046</v>
      </c>
      <c r="H17" s="46">
        <f t="shared" si="2"/>
        <v>24713778.359999996</v>
      </c>
      <c r="I17" s="46">
        <f t="shared" si="2"/>
        <v>8816</v>
      </c>
      <c r="J17" s="49">
        <f t="shared" si="2"/>
        <v>17208327.500000004</v>
      </c>
      <c r="K17" s="46">
        <f t="shared" si="2"/>
        <v>2708</v>
      </c>
      <c r="L17" s="46">
        <f t="shared" si="2"/>
        <v>6266796.46</v>
      </c>
      <c r="M17" s="46">
        <f t="shared" si="2"/>
        <v>2967</v>
      </c>
      <c r="N17" s="46">
        <f t="shared" si="2"/>
        <v>7872090.6800000006</v>
      </c>
      <c r="O17" s="46">
        <f t="shared" si="2"/>
        <v>340</v>
      </c>
      <c r="P17" s="46">
        <f t="shared" si="2"/>
        <v>908288.61</v>
      </c>
      <c r="Q17" s="46">
        <f t="shared" si="2"/>
        <v>886</v>
      </c>
      <c r="R17" s="46">
        <f t="shared" si="2"/>
        <v>1466810.1900000002</v>
      </c>
      <c r="S17" s="46">
        <f t="shared" si="2"/>
        <v>1150</v>
      </c>
      <c r="T17" s="46">
        <f t="shared" si="2"/>
        <v>2783667.71</v>
      </c>
      <c r="U17" s="46">
        <f t="shared" si="2"/>
        <v>38481</v>
      </c>
      <c r="V17" s="46">
        <f t="shared" si="2"/>
        <v>78722154.710000008</v>
      </c>
      <c r="W17" s="47"/>
      <c r="X17" s="47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</row>
    <row r="18" spans="1:94" s="22" customFormat="1">
      <c r="B18" s="23" t="s">
        <v>16</v>
      </c>
      <c r="W18" s="24"/>
      <c r="X18" s="24"/>
      <c r="Y18" s="25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</row>
    <row r="19" spans="1:94" s="22" customFormat="1" ht="22.5" customHeight="1">
      <c r="A19" s="55" t="s">
        <v>19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25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</row>
    <row r="20" spans="1:94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1:94">
      <c r="A21" s="27"/>
      <c r="C21" s="21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1"/>
      <c r="X21" s="21"/>
    </row>
  </sheetData>
  <mergeCells count="19">
    <mergeCell ref="A1:X1"/>
    <mergeCell ref="A2:X2"/>
    <mergeCell ref="W6:X6"/>
    <mergeCell ref="C5:X5"/>
    <mergeCell ref="U6:V6"/>
    <mergeCell ref="O6:P6"/>
    <mergeCell ref="G6:H6"/>
    <mergeCell ref="I6:J6"/>
    <mergeCell ref="A20:X20"/>
    <mergeCell ref="K6:L6"/>
    <mergeCell ref="M6:N6"/>
    <mergeCell ref="C6:D6"/>
    <mergeCell ref="E6:F6"/>
    <mergeCell ref="A5:B7"/>
    <mergeCell ref="Q6:R6"/>
    <mergeCell ref="S6:T6"/>
    <mergeCell ref="A8:A16"/>
    <mergeCell ref="A19:X19"/>
    <mergeCell ref="A17:B17"/>
  </mergeCells>
  <phoneticPr fontId="0" type="noConversion"/>
  <printOptions horizontalCentered="1" verticalCentered="1"/>
  <pageMargins left="0.15748031496062992" right="0.15748031496062992" top="0.39370078740157483" bottom="0.15748031496062992" header="0.35433070866141736" footer="0.11811023622047245"/>
  <pageSetup paperSize="9" scale="4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CP20"/>
  <sheetViews>
    <sheetView zoomScale="75" zoomScaleNormal="75" workbookViewId="0">
      <selection sqref="A1:X1"/>
    </sheetView>
  </sheetViews>
  <sheetFormatPr defaultRowHeight="15.75"/>
  <cols>
    <col min="1" max="1" width="5.7109375" style="6" customWidth="1"/>
    <col min="2" max="2" width="24.7109375" style="6" customWidth="1"/>
    <col min="3" max="3" width="8.28515625" style="6" customWidth="1"/>
    <col min="4" max="4" width="12.85546875" style="6" customWidth="1"/>
    <col min="5" max="5" width="8.28515625" style="6" customWidth="1"/>
    <col min="6" max="6" width="12.85546875" style="6" customWidth="1"/>
    <col min="7" max="7" width="8.28515625" style="6" customWidth="1"/>
    <col min="8" max="8" width="12.85546875" style="6" customWidth="1"/>
    <col min="9" max="9" width="8.28515625" style="6" customWidth="1"/>
    <col min="10" max="10" width="12.85546875" style="6" customWidth="1"/>
    <col min="11" max="11" width="8.28515625" style="6" customWidth="1"/>
    <col min="12" max="12" width="12.85546875" style="6" customWidth="1"/>
    <col min="13" max="13" width="8.28515625" style="6" customWidth="1"/>
    <col min="14" max="14" width="12.85546875" style="6" customWidth="1"/>
    <col min="15" max="15" width="8.28515625" style="6" customWidth="1"/>
    <col min="16" max="16" width="12.85546875" style="6" customWidth="1"/>
    <col min="17" max="17" width="8.28515625" style="6" customWidth="1"/>
    <col min="18" max="18" width="12.85546875" style="6" customWidth="1"/>
    <col min="19" max="19" width="8.28515625" style="6" customWidth="1"/>
    <col min="20" max="20" width="12.85546875" style="6" customWidth="1"/>
    <col min="21" max="21" width="9.140625" style="29" customWidth="1"/>
    <col min="22" max="22" width="13" style="29" customWidth="1"/>
    <col min="23" max="23" width="9.140625" style="6" customWidth="1"/>
    <col min="24" max="24" width="13.140625" style="6" customWidth="1"/>
    <col min="25" max="16384" width="9.140625" style="6"/>
  </cols>
  <sheetData>
    <row r="1" spans="1:94" ht="18.75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>
      <c r="A2" s="57" t="s">
        <v>17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94" ht="15.75" customHeight="1">
      <c r="A5" s="51" t="s">
        <v>4</v>
      </c>
      <c r="B5" s="51"/>
      <c r="C5" s="59" t="s">
        <v>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7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</row>
    <row r="6" spans="1:94" s="10" customFormat="1" ht="48.75" customHeight="1">
      <c r="A6" s="51"/>
      <c r="B6" s="51"/>
      <c r="C6" s="51" t="s">
        <v>7</v>
      </c>
      <c r="D6" s="51"/>
      <c r="E6" s="51" t="s">
        <v>8</v>
      </c>
      <c r="F6" s="51"/>
      <c r="G6" s="51" t="s">
        <v>9</v>
      </c>
      <c r="H6" s="51"/>
      <c r="I6" s="51" t="s">
        <v>10</v>
      </c>
      <c r="J6" s="51"/>
      <c r="K6" s="51" t="s">
        <v>22</v>
      </c>
      <c r="L6" s="51"/>
      <c r="M6" s="51" t="s">
        <v>11</v>
      </c>
      <c r="N6" s="51"/>
      <c r="O6" s="51" t="s">
        <v>12</v>
      </c>
      <c r="P6" s="51"/>
      <c r="Q6" s="51" t="s">
        <v>14</v>
      </c>
      <c r="R6" s="51"/>
      <c r="S6" s="51" t="s">
        <v>15</v>
      </c>
      <c r="T6" s="51"/>
      <c r="U6" s="60" t="s">
        <v>0</v>
      </c>
      <c r="V6" s="60"/>
      <c r="W6" s="58" t="s">
        <v>6</v>
      </c>
      <c r="X6" s="58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s="13" customFormat="1" ht="40.5" customHeight="1">
      <c r="A7" s="51"/>
      <c r="B7" s="51"/>
      <c r="C7" s="11" t="s">
        <v>2</v>
      </c>
      <c r="D7" s="11" t="s">
        <v>3</v>
      </c>
      <c r="E7" s="11" t="s">
        <v>2</v>
      </c>
      <c r="F7" s="11" t="s">
        <v>3</v>
      </c>
      <c r="G7" s="11" t="s">
        <v>2</v>
      </c>
      <c r="H7" s="11" t="s">
        <v>3</v>
      </c>
      <c r="I7" s="11" t="s">
        <v>2</v>
      </c>
      <c r="J7" s="11" t="s">
        <v>3</v>
      </c>
      <c r="K7" s="11" t="s">
        <v>2</v>
      </c>
      <c r="L7" s="11" t="s">
        <v>3</v>
      </c>
      <c r="M7" s="11" t="s">
        <v>2</v>
      </c>
      <c r="N7" s="11" t="s">
        <v>3</v>
      </c>
      <c r="O7" s="11" t="s">
        <v>2</v>
      </c>
      <c r="P7" s="11" t="s">
        <v>3</v>
      </c>
      <c r="Q7" s="11" t="s">
        <v>2</v>
      </c>
      <c r="R7" s="11" t="s">
        <v>3</v>
      </c>
      <c r="S7" s="11" t="s">
        <v>2</v>
      </c>
      <c r="T7" s="11" t="s">
        <v>3</v>
      </c>
      <c r="U7" s="3" t="s">
        <v>2</v>
      </c>
      <c r="V7" s="3" t="s">
        <v>3</v>
      </c>
      <c r="W7" s="2" t="s">
        <v>2</v>
      </c>
      <c r="X7" s="2" t="s">
        <v>3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</row>
    <row r="8" spans="1:94" ht="32.25" customHeight="1">
      <c r="A8" s="52" t="s">
        <v>1</v>
      </c>
      <c r="B8" s="14" t="s">
        <v>7</v>
      </c>
      <c r="C8" s="30"/>
      <c r="D8" s="30"/>
      <c r="E8" s="31">
        <v>1589</v>
      </c>
      <c r="F8" s="31">
        <v>4245712.43</v>
      </c>
      <c r="G8" s="31">
        <v>9899</v>
      </c>
      <c r="H8" s="31">
        <v>25922337.449999999</v>
      </c>
      <c r="I8" s="31">
        <v>11311</v>
      </c>
      <c r="J8" s="31">
        <v>22812318.840000004</v>
      </c>
      <c r="K8" s="31">
        <v>3238</v>
      </c>
      <c r="L8" s="31">
        <v>8704076.8599999994</v>
      </c>
      <c r="M8" s="31">
        <v>3902</v>
      </c>
      <c r="N8" s="31">
        <v>10253380.92</v>
      </c>
      <c r="O8" s="31">
        <v>371</v>
      </c>
      <c r="P8" s="31">
        <v>938822.52</v>
      </c>
      <c r="Q8" s="31">
        <v>608</v>
      </c>
      <c r="R8" s="31">
        <v>874845.24</v>
      </c>
      <c r="S8" s="31">
        <v>833</v>
      </c>
      <c r="T8" s="31">
        <v>1706763.95</v>
      </c>
      <c r="U8" s="32">
        <f>C8+E8+G8+I8+K8+M8+O8+Q8+S8</f>
        <v>31751</v>
      </c>
      <c r="V8" s="32">
        <f>D8+F8+H8+J8+L8+N8+P8+R8+T8</f>
        <v>75458258.209999993</v>
      </c>
      <c r="W8" s="33">
        <f>C17-U8</f>
        <v>-2817</v>
      </c>
      <c r="X8" s="33">
        <f>D17-V8</f>
        <v>-32788919.249999993</v>
      </c>
      <c r="Y8" s="15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</row>
    <row r="9" spans="1:94" ht="32.25" customHeight="1">
      <c r="A9" s="53"/>
      <c r="B9" s="14" t="s">
        <v>8</v>
      </c>
      <c r="C9" s="31">
        <v>4705</v>
      </c>
      <c r="D9" s="31">
        <v>7757842.7300000004</v>
      </c>
      <c r="E9" s="30"/>
      <c r="F9" s="30"/>
      <c r="G9" s="31">
        <v>4262</v>
      </c>
      <c r="H9" s="31">
        <v>10861628.959999999</v>
      </c>
      <c r="I9" s="31">
        <v>4447</v>
      </c>
      <c r="J9" s="31">
        <v>10291957.1</v>
      </c>
      <c r="K9" s="31">
        <v>1505</v>
      </c>
      <c r="L9" s="31">
        <v>4167234.8200000003</v>
      </c>
      <c r="M9" s="31">
        <v>231</v>
      </c>
      <c r="N9" s="31">
        <v>915643.82000000007</v>
      </c>
      <c r="O9" s="31">
        <v>159</v>
      </c>
      <c r="P9" s="31">
        <v>404557.43</v>
      </c>
      <c r="Q9" s="31">
        <v>348</v>
      </c>
      <c r="R9" s="31">
        <v>580776.29</v>
      </c>
      <c r="S9" s="31">
        <v>467</v>
      </c>
      <c r="T9" s="31">
        <v>1105995.02</v>
      </c>
      <c r="U9" s="32">
        <f t="shared" ref="U9:V16" si="0">C9+E9+G9+I9+K9+M9+O9+Q9+S9</f>
        <v>16124</v>
      </c>
      <c r="V9" s="32">
        <f t="shared" si="0"/>
        <v>36085636.170000002</v>
      </c>
      <c r="W9" s="33">
        <f>E17-U9</f>
        <v>-11570</v>
      </c>
      <c r="X9" s="33">
        <f>F17-V9</f>
        <v>-24621132.420000006</v>
      </c>
      <c r="Y9" s="15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4" ht="32.25" customHeight="1">
      <c r="A10" s="53"/>
      <c r="B10" s="14" t="s">
        <v>9</v>
      </c>
      <c r="C10" s="31">
        <v>4615</v>
      </c>
      <c r="D10" s="31">
        <v>7786683.0000000009</v>
      </c>
      <c r="E10" s="31">
        <v>685</v>
      </c>
      <c r="F10" s="31">
        <v>1843164.8200000003</v>
      </c>
      <c r="G10" s="30"/>
      <c r="H10" s="30"/>
      <c r="I10" s="31">
        <v>3828</v>
      </c>
      <c r="J10" s="31">
        <v>8393171.1500000004</v>
      </c>
      <c r="K10" s="31">
        <v>1272</v>
      </c>
      <c r="L10" s="31">
        <v>2877292.26</v>
      </c>
      <c r="M10" s="31">
        <v>1745</v>
      </c>
      <c r="N10" s="31">
        <v>4926783.66</v>
      </c>
      <c r="O10" s="31">
        <v>188</v>
      </c>
      <c r="P10" s="31">
        <v>424726.35</v>
      </c>
      <c r="Q10" s="31">
        <v>301</v>
      </c>
      <c r="R10" s="31">
        <v>495695.3</v>
      </c>
      <c r="S10" s="31">
        <v>535</v>
      </c>
      <c r="T10" s="31">
        <v>1601484.01</v>
      </c>
      <c r="U10" s="32">
        <f t="shared" si="0"/>
        <v>13169</v>
      </c>
      <c r="V10" s="32">
        <f t="shared" si="0"/>
        <v>28349000.550000001</v>
      </c>
      <c r="W10" s="33">
        <f>G17-U10</f>
        <v>16044</v>
      </c>
      <c r="X10" s="33">
        <f>H17-V10</f>
        <v>44353564.210000008</v>
      </c>
      <c r="Y10" s="15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4" ht="32.25" customHeight="1">
      <c r="A11" s="53"/>
      <c r="B11" s="16" t="s">
        <v>10</v>
      </c>
      <c r="C11" s="31">
        <v>8902</v>
      </c>
      <c r="D11" s="31">
        <v>11634804.17</v>
      </c>
      <c r="E11" s="31">
        <v>1046</v>
      </c>
      <c r="F11" s="31">
        <v>2578794.1</v>
      </c>
      <c r="G11" s="31">
        <v>6437</v>
      </c>
      <c r="H11" s="31">
        <v>15539994.719999999</v>
      </c>
      <c r="I11" s="30"/>
      <c r="J11" s="30"/>
      <c r="K11" s="31">
        <v>2092</v>
      </c>
      <c r="L11" s="31">
        <v>5227917.41</v>
      </c>
      <c r="M11" s="31">
        <v>2597</v>
      </c>
      <c r="N11" s="31">
        <v>6577016.7000000002</v>
      </c>
      <c r="O11" s="31">
        <v>276</v>
      </c>
      <c r="P11" s="31">
        <v>757352.92</v>
      </c>
      <c r="Q11" s="31">
        <v>466</v>
      </c>
      <c r="R11" s="31">
        <v>599057.46</v>
      </c>
      <c r="S11" s="31">
        <v>640</v>
      </c>
      <c r="T11" s="31">
        <v>1220798.8399999999</v>
      </c>
      <c r="U11" s="32">
        <f t="shared" si="0"/>
        <v>22456</v>
      </c>
      <c r="V11" s="32">
        <f t="shared" si="0"/>
        <v>44135736.320000008</v>
      </c>
      <c r="W11" s="33">
        <f>I17-U11</f>
        <v>5696</v>
      </c>
      <c r="X11" s="33">
        <f>J17-V11</f>
        <v>14000161.119999997</v>
      </c>
      <c r="Y11" s="15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</row>
    <row r="12" spans="1:94" ht="32.25" customHeight="1">
      <c r="A12" s="53"/>
      <c r="B12" s="17" t="s">
        <v>22</v>
      </c>
      <c r="C12" s="31">
        <v>3303</v>
      </c>
      <c r="D12" s="31">
        <v>4683312.2699999996</v>
      </c>
      <c r="E12" s="31">
        <v>459</v>
      </c>
      <c r="F12" s="31">
        <v>1082638.95</v>
      </c>
      <c r="G12" s="31">
        <v>2721</v>
      </c>
      <c r="H12" s="31">
        <v>7263078.9499999993</v>
      </c>
      <c r="I12" s="31">
        <v>2402</v>
      </c>
      <c r="J12" s="31">
        <v>4915681.2700000005</v>
      </c>
      <c r="K12" s="30"/>
      <c r="L12" s="30"/>
      <c r="M12" s="31">
        <v>1106</v>
      </c>
      <c r="N12" s="31">
        <v>2570510.5499999998</v>
      </c>
      <c r="O12" s="31">
        <v>130</v>
      </c>
      <c r="P12" s="31">
        <v>376896.48</v>
      </c>
      <c r="Q12" s="31">
        <v>175</v>
      </c>
      <c r="R12" s="31">
        <v>272361.13</v>
      </c>
      <c r="S12" s="31">
        <v>293</v>
      </c>
      <c r="T12" s="31">
        <v>677936.79</v>
      </c>
      <c r="U12" s="32">
        <f t="shared" si="0"/>
        <v>10589</v>
      </c>
      <c r="V12" s="32">
        <f t="shared" si="0"/>
        <v>21842416.389999997</v>
      </c>
      <c r="W12" s="33">
        <f>K17-U12</f>
        <v>-257</v>
      </c>
      <c r="X12" s="33">
        <f>L17-V12</f>
        <v>4429430.2100000046</v>
      </c>
      <c r="Y12" s="15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</row>
    <row r="13" spans="1:94" ht="32.25" customHeight="1">
      <c r="A13" s="53"/>
      <c r="B13" s="14" t="s">
        <v>11</v>
      </c>
      <c r="C13" s="31">
        <v>3408</v>
      </c>
      <c r="D13" s="31">
        <v>6098318.9100000001</v>
      </c>
      <c r="E13" s="31">
        <v>269</v>
      </c>
      <c r="F13" s="31">
        <v>727468.28999999992</v>
      </c>
      <c r="G13" s="31">
        <v>3255</v>
      </c>
      <c r="H13" s="31">
        <v>8845717.4800000004</v>
      </c>
      <c r="I13" s="31">
        <v>3205</v>
      </c>
      <c r="J13" s="31">
        <v>7251225.0099999998</v>
      </c>
      <c r="K13" s="31">
        <v>1108</v>
      </c>
      <c r="L13" s="31">
        <v>3169721.4699999997</v>
      </c>
      <c r="M13" s="30"/>
      <c r="N13" s="30"/>
      <c r="O13" s="31">
        <v>157</v>
      </c>
      <c r="P13" s="31">
        <v>439335.94</v>
      </c>
      <c r="Q13" s="31">
        <v>208</v>
      </c>
      <c r="R13" s="31">
        <v>360413.03</v>
      </c>
      <c r="S13" s="31">
        <v>513</v>
      </c>
      <c r="T13" s="31">
        <v>1375785.9300000002</v>
      </c>
      <c r="U13" s="32">
        <f t="shared" si="0"/>
        <v>12123</v>
      </c>
      <c r="V13" s="32">
        <f t="shared" si="0"/>
        <v>28267986.059999999</v>
      </c>
      <c r="W13" s="33">
        <f>M17-U13</f>
        <v>-1591</v>
      </c>
      <c r="X13" s="33">
        <f>N17-V13</f>
        <v>-1370280.3699999973</v>
      </c>
      <c r="Y13" s="15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4" ht="32.25" customHeight="1">
      <c r="A14" s="53"/>
      <c r="B14" s="16" t="s">
        <v>12</v>
      </c>
      <c r="C14" s="31">
        <v>1934</v>
      </c>
      <c r="D14" s="31">
        <v>2278360.1799999997</v>
      </c>
      <c r="E14" s="31">
        <v>253</v>
      </c>
      <c r="F14" s="31">
        <v>482693.78999999992</v>
      </c>
      <c r="G14" s="31">
        <v>1453</v>
      </c>
      <c r="H14" s="31">
        <v>2359088.63</v>
      </c>
      <c r="I14" s="31">
        <v>1377</v>
      </c>
      <c r="J14" s="31">
        <v>2040960.34</v>
      </c>
      <c r="K14" s="31">
        <v>606</v>
      </c>
      <c r="L14" s="31">
        <v>1158145.05</v>
      </c>
      <c r="M14" s="31">
        <v>512</v>
      </c>
      <c r="N14" s="31">
        <v>852527.71</v>
      </c>
      <c r="O14" s="30"/>
      <c r="P14" s="30"/>
      <c r="Q14" s="31">
        <v>114</v>
      </c>
      <c r="R14" s="31">
        <v>95940.17</v>
      </c>
      <c r="S14" s="31">
        <v>161</v>
      </c>
      <c r="T14" s="31">
        <v>259379.35</v>
      </c>
      <c r="U14" s="32">
        <f t="shared" si="0"/>
        <v>6410</v>
      </c>
      <c r="V14" s="32">
        <f t="shared" si="0"/>
        <v>9527095.2199999988</v>
      </c>
      <c r="W14" s="33">
        <f>O17-U14</f>
        <v>-5065</v>
      </c>
      <c r="X14" s="33">
        <f>P17-V14</f>
        <v>-6043942.2499999991</v>
      </c>
      <c r="Y14" s="15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</row>
    <row r="15" spans="1:94" s="19" customFormat="1" ht="32.25" customHeight="1" thickBot="1">
      <c r="A15" s="53"/>
      <c r="B15" s="18" t="s">
        <v>13</v>
      </c>
      <c r="C15" s="31">
        <v>903</v>
      </c>
      <c r="D15" s="31">
        <v>1048280.53</v>
      </c>
      <c r="E15" s="31">
        <v>129</v>
      </c>
      <c r="F15" s="31">
        <v>252896.53999999998</v>
      </c>
      <c r="G15" s="31">
        <v>632</v>
      </c>
      <c r="H15" s="31">
        <v>1033236.2000000001</v>
      </c>
      <c r="I15" s="31">
        <v>940</v>
      </c>
      <c r="J15" s="31">
        <v>1521358.0799999998</v>
      </c>
      <c r="K15" s="31">
        <v>320</v>
      </c>
      <c r="L15" s="31">
        <v>682286.03999999992</v>
      </c>
      <c r="M15" s="31">
        <v>247</v>
      </c>
      <c r="N15" s="31">
        <v>433630.54000000004</v>
      </c>
      <c r="O15" s="31">
        <v>37</v>
      </c>
      <c r="P15" s="31">
        <v>86082.68</v>
      </c>
      <c r="Q15" s="30"/>
      <c r="R15" s="30"/>
      <c r="S15" s="31">
        <v>79</v>
      </c>
      <c r="T15" s="31">
        <v>90565.92</v>
      </c>
      <c r="U15" s="32">
        <f t="shared" si="0"/>
        <v>3287</v>
      </c>
      <c r="V15" s="32">
        <f t="shared" si="0"/>
        <v>5148336.5299999993</v>
      </c>
      <c r="W15" s="33">
        <f>Q17-U15</f>
        <v>-994</v>
      </c>
      <c r="X15" s="33">
        <f>R17-V15</f>
        <v>-1730755.9299999992</v>
      </c>
      <c r="Y15" s="1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</row>
    <row r="16" spans="1:94" s="21" customFormat="1" ht="32.25" customHeight="1" thickTop="1" thickBot="1">
      <c r="A16" s="54"/>
      <c r="B16" s="20" t="s">
        <v>15</v>
      </c>
      <c r="C16" s="34">
        <v>1164</v>
      </c>
      <c r="D16" s="34">
        <v>1381737.17</v>
      </c>
      <c r="E16" s="34">
        <v>124</v>
      </c>
      <c r="F16" s="34">
        <v>251134.83000000002</v>
      </c>
      <c r="G16" s="34">
        <v>554</v>
      </c>
      <c r="H16" s="34">
        <v>877482.37000000011</v>
      </c>
      <c r="I16" s="34">
        <v>642</v>
      </c>
      <c r="J16" s="34">
        <v>909225.65</v>
      </c>
      <c r="K16" s="34">
        <v>191</v>
      </c>
      <c r="L16" s="34">
        <v>285172.69</v>
      </c>
      <c r="M16" s="34">
        <v>192</v>
      </c>
      <c r="N16" s="34">
        <v>368211.79</v>
      </c>
      <c r="O16" s="34">
        <v>27</v>
      </c>
      <c r="P16" s="34">
        <v>55378.65</v>
      </c>
      <c r="Q16" s="34">
        <v>73</v>
      </c>
      <c r="R16" s="34">
        <v>138491.97999999998</v>
      </c>
      <c r="S16" s="48"/>
      <c r="T16" s="48"/>
      <c r="U16" s="35">
        <f t="shared" si="0"/>
        <v>2967</v>
      </c>
      <c r="V16" s="35">
        <f t="shared" si="0"/>
        <v>4266835.13</v>
      </c>
      <c r="W16" s="36">
        <f>S17-U16</f>
        <v>554</v>
      </c>
      <c r="X16" s="36">
        <f>T17-V16</f>
        <v>3771874.6799999988</v>
      </c>
      <c r="Y16" s="15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</row>
    <row r="17" spans="1:94" s="22" customFormat="1" ht="22.5" customHeight="1" thickTop="1">
      <c r="A17" s="22" t="s">
        <v>0</v>
      </c>
      <c r="C17" s="37">
        <f>SUM(C8:C16)</f>
        <v>28934</v>
      </c>
      <c r="D17" s="37">
        <f t="shared" ref="D17:V17" si="1">SUM(D8:D16)</f>
        <v>42669338.960000001</v>
      </c>
      <c r="E17" s="37">
        <f t="shared" si="1"/>
        <v>4554</v>
      </c>
      <c r="F17" s="37">
        <f t="shared" si="1"/>
        <v>11464503.749999996</v>
      </c>
      <c r="G17" s="37">
        <f t="shared" si="1"/>
        <v>29213</v>
      </c>
      <c r="H17" s="37">
        <f t="shared" si="1"/>
        <v>72702564.760000005</v>
      </c>
      <c r="I17" s="37">
        <f t="shared" si="1"/>
        <v>28152</v>
      </c>
      <c r="J17" s="37">
        <f t="shared" si="1"/>
        <v>58135897.440000005</v>
      </c>
      <c r="K17" s="37">
        <f t="shared" si="1"/>
        <v>10332</v>
      </c>
      <c r="L17" s="37">
        <f t="shared" si="1"/>
        <v>26271846.600000001</v>
      </c>
      <c r="M17" s="37">
        <f t="shared" si="1"/>
        <v>10532</v>
      </c>
      <c r="N17" s="37">
        <f t="shared" si="1"/>
        <v>26897705.690000001</v>
      </c>
      <c r="O17" s="37">
        <f t="shared" si="1"/>
        <v>1345</v>
      </c>
      <c r="P17" s="37">
        <f t="shared" si="1"/>
        <v>3483152.9699999997</v>
      </c>
      <c r="Q17" s="37">
        <f t="shared" si="1"/>
        <v>2293</v>
      </c>
      <c r="R17" s="37">
        <f t="shared" si="1"/>
        <v>3417580.6</v>
      </c>
      <c r="S17" s="37">
        <f t="shared" si="1"/>
        <v>3521</v>
      </c>
      <c r="T17" s="37">
        <f t="shared" si="1"/>
        <v>8038709.8099999987</v>
      </c>
      <c r="U17" s="37">
        <f t="shared" si="1"/>
        <v>118876</v>
      </c>
      <c r="V17" s="37">
        <f t="shared" si="1"/>
        <v>253081300.57999998</v>
      </c>
      <c r="W17" s="38"/>
      <c r="X17" s="38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</row>
    <row r="18" spans="1:94" s="22" customFormat="1">
      <c r="B18" s="23" t="s">
        <v>16</v>
      </c>
      <c r="W18" s="24"/>
      <c r="X18" s="24"/>
      <c r="Y18" s="25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</row>
    <row r="19" spans="1:94" s="22" customFormat="1" ht="22.5" customHeight="1">
      <c r="A19" s="62" t="s">
        <v>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25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</row>
    <row r="20" spans="1:94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</row>
  </sheetData>
  <mergeCells count="18">
    <mergeCell ref="S6:T6"/>
    <mergeCell ref="U6:V6"/>
    <mergeCell ref="A20:X20"/>
    <mergeCell ref="A8:A16"/>
    <mergeCell ref="A19:X19"/>
    <mergeCell ref="A1:X1"/>
    <mergeCell ref="A2:X2"/>
    <mergeCell ref="A5:B7"/>
    <mergeCell ref="C5:X5"/>
    <mergeCell ref="C6:D6"/>
    <mergeCell ref="E6:F6"/>
    <mergeCell ref="G6:H6"/>
    <mergeCell ref="I6:J6"/>
    <mergeCell ref="K6:L6"/>
    <mergeCell ref="M6:N6"/>
    <mergeCell ref="W6:X6"/>
    <mergeCell ref="O6:P6"/>
    <mergeCell ref="Q6:R6"/>
  </mergeCells>
  <phoneticPr fontId="0" type="noConversion"/>
  <printOptions horizontalCentered="1" verticalCentered="1"/>
  <pageMargins left="0.19685039370078741" right="0.19685039370078741" top="0.39370078740157483" bottom="0.19685039370078741" header="0.35433070866141736" footer="0.15748031496062992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УПФ - III-то тримесечие 2015 г.</vt:lpstr>
      <vt:lpstr>УПФ - деветмесечие 2015 г.</vt:lpstr>
      <vt:lpstr>'УПФ - III-то тримесечие 2015 г.'!Print_Area</vt:lpstr>
      <vt:lpstr>'УПФ - деветмесечие 2015 г.'!Print_Area</vt:lpstr>
      <vt:lpstr>'УПФ - III-то тримесечие 2015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dashev_k</cp:lastModifiedBy>
  <cp:lastPrinted>2015-12-01T09:37:06Z</cp:lastPrinted>
  <dcterms:created xsi:type="dcterms:W3CDTF">2004-05-22T18:25:26Z</dcterms:created>
  <dcterms:modified xsi:type="dcterms:W3CDTF">2015-12-01T12:07:16Z</dcterms:modified>
</cp:coreProperties>
</file>