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2"/>
  </bookViews>
  <sheets>
    <sheet name="payments" sheetId="1" r:id="rId1"/>
    <sheet name="premiums" sheetId="2" r:id="rId2"/>
    <sheet name="profit&amp;loss" sheetId="3" r:id="rId3"/>
    <sheet name="balan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3">'balans'!$A$1:$L$21</definedName>
    <definedName name="_xlnm.Print_Area" localSheetId="0">'payments'!$A$1:$L$44</definedName>
    <definedName name="_xlnm.Print_Area" localSheetId="1">'premiums'!$A$1:$L$38</definedName>
    <definedName name="_xlnm.Print_Area" localSheetId="2">'profit&amp;loss'!$A$1:$L$51</definedName>
    <definedName name="_xlnm.Print_Titles" localSheetId="2">'profit&amp;loss'!$A:$A</definedName>
  </definedNames>
  <calcPr fullCalcOnLoad="1"/>
</workbook>
</file>

<file path=xl/sharedStrings.xml><?xml version="1.0" encoding="utf-8"?>
<sst xmlns="http://schemas.openxmlformats.org/spreadsheetml/2006/main" count="140" uniqueCount="91">
  <si>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</si>
  <si>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</si>
  <si>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</si>
  <si>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</si>
  <si>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</si>
  <si>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</si>
  <si>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Комплексна медицинска помощ</t>
  </si>
  <si>
    <t xml:space="preserve">   ОБЩО</t>
  </si>
  <si>
    <t>ВИДОВЕ  ПАКЕТИ</t>
  </si>
  <si>
    <t>ОБЩО</t>
  </si>
  <si>
    <t>"ЗДРАВНО ОСИГУРИТЕЛЕН ФОНД МЕДИКО-21" АД</t>
  </si>
  <si>
    <t>“ДОБРОВОЛНА ОСИГУРИТЕЛНА МРЕЖА - ЗДРАВЕ” АД</t>
  </si>
  <si>
    <t>“БУЛСТРАД - ЗДРАВНО ОСИГУРЯВАНЕ” АД</t>
  </si>
  <si>
    <t>АКТИВ</t>
  </si>
  <si>
    <t>А. ИНВЕСТИЦИИ</t>
  </si>
  <si>
    <t>Б. ВЗЕМАНИЯ</t>
  </si>
  <si>
    <t>В. ПАРИ И ПАРИЧНИ ЕКВИВАЛЕНТИ</t>
  </si>
  <si>
    <t>Г. ДРУГИ АКТИВИ</t>
  </si>
  <si>
    <t>Д. РАЗХОДИ ЗА БЪДЕЩИ ПЕРИОДИ, НАТРУПВАНИЯ</t>
  </si>
  <si>
    <t>СУМА НА АКТИВА</t>
  </si>
  <si>
    <t>Е. УСЛОВНИ АКТИВИ</t>
  </si>
  <si>
    <t>ПАСИВ</t>
  </si>
  <si>
    <t>А. КАПИТАЛ И РЕЗЕРВИ</t>
  </si>
  <si>
    <t xml:space="preserve">Б. ПОДЧИНЕН СРОЧЕН ДЪЛГ  </t>
  </si>
  <si>
    <t>В. ЗДРАВНООСИГУРИТЕЛНИ РЕЗЕРВИ</t>
  </si>
  <si>
    <t>Г. ЗАДЪЛЖЕНИЯ</t>
  </si>
  <si>
    <t>Д. ПРИХОДИ ЗА БЪДЕЩИ ПЕРИОДИ, НАТРУПВАНИЯ</t>
  </si>
  <si>
    <t>СУМА НА ПАСИВА</t>
  </si>
  <si>
    <t>Е. УСЛОВНИ ПАСИВИ</t>
  </si>
  <si>
    <t xml:space="preserve"> </t>
  </si>
  <si>
    <t>А. ТЕХНИЧЕСКИ ОТЧЕТ -                                                   ЗДРАВНООСИГУРИТЕЛНА ДЕЙНОСТ</t>
  </si>
  <si>
    <t>1. Спечелени премии:</t>
  </si>
  <si>
    <t>(a) записани премии</t>
  </si>
  <si>
    <t xml:space="preserve">(б) промяна в размера на пренос-премийния </t>
  </si>
  <si>
    <t xml:space="preserve">резерв (+/-) </t>
  </si>
  <si>
    <t>Общо за 1 (а+б)</t>
  </si>
  <si>
    <t>3. Възникнали претенции</t>
  </si>
  <si>
    <t>(а) изплатени претенции</t>
  </si>
  <si>
    <t>(б) промяна в резерва за предстоящи плащания</t>
  </si>
  <si>
    <t xml:space="preserve">4. Промяна в запасния фонд (+/-) </t>
  </si>
  <si>
    <t>5. Промени в други здравноосигурителни резерви (+/-)</t>
  </si>
  <si>
    <t xml:space="preserve">6. Бонуси и отстъпки </t>
  </si>
  <si>
    <t>7. Оперативни разходи</t>
  </si>
  <si>
    <t xml:space="preserve">(а) аквизиционни разходи </t>
  </si>
  <si>
    <t xml:space="preserve">(б) промяна в отсрочените аквизиционни разходи (+/-) </t>
  </si>
  <si>
    <t>(в) административни разходи</t>
  </si>
  <si>
    <t xml:space="preserve">Общо за 7 (а+б+в) </t>
  </si>
  <si>
    <t xml:space="preserve">8. Други технически разходи </t>
  </si>
  <si>
    <t>Б. НЕТЕХНИЧЕСКИ ОТЧЕТ</t>
  </si>
  <si>
    <t>(а) приходи от дялови участия,</t>
  </si>
  <si>
    <t>(б) приходи от други инвестиции,</t>
  </si>
  <si>
    <t>(ба) приходи от инвестиционни имоти</t>
  </si>
  <si>
    <t>(бб) приходи от други инвестиции</t>
  </si>
  <si>
    <t>(в) положителни разлики от преоценка на инвестициите</t>
  </si>
  <si>
    <t>(г) печалби от реализация на инвестиции</t>
  </si>
  <si>
    <t>Общо за 2 (а+б+в+г)</t>
  </si>
  <si>
    <t>3. Разходи по инвестициите</t>
  </si>
  <si>
    <t>(б) отрицателни разлики от преоценка на инвестициите</t>
  </si>
  <si>
    <t>(в) загуби от реализация на инвестиции</t>
  </si>
  <si>
    <t>4. Други приходи</t>
  </si>
  <si>
    <t>5. Други разходи, включително преоценки на стойности</t>
  </si>
  <si>
    <t>6. Печалба или загуба преди данъчно облагане (1+2-3+4-5)</t>
  </si>
  <si>
    <t>7. Разходи за данъци</t>
  </si>
  <si>
    <t>8. Печалба или загуба от обичайна дейност (6-7)</t>
  </si>
  <si>
    <t>9. Извънредни статии</t>
  </si>
  <si>
    <t>В. НЕТНА ПЕЧАЛБА ИЛИ ЗАГУБА ЗА ПЕРИОДА (8+/-9)</t>
  </si>
  <si>
    <t xml:space="preserve">9. Салдо по техническия отчет -                                                      здравноосигурителна дейност (1+2-3+4+5-6-7-8) </t>
  </si>
  <si>
    <t xml:space="preserve"> в т. ч. получени от дъщерни предприятия</t>
  </si>
  <si>
    <t/>
  </si>
  <si>
    <r>
      <t>2</t>
    </r>
    <r>
      <rPr>
        <sz val="10"/>
        <rFont val="Times New Roman"/>
        <family val="1"/>
      </rPr>
      <t xml:space="preserve">. Други технически доходи </t>
    </r>
  </si>
  <si>
    <r>
      <t xml:space="preserve">Общо за 3 (а+б) </t>
    </r>
    <r>
      <rPr>
        <sz val="10"/>
        <rFont val="Times New Roman"/>
        <family val="1"/>
      </rPr>
      <t xml:space="preserve">        </t>
    </r>
  </si>
  <si>
    <t>1. Салдо по техническия отчет (позиция А9)</t>
  </si>
  <si>
    <t>2. Приходи от инвестиции</t>
  </si>
  <si>
    <r>
      <t>Общо за б (ба+бб)</t>
    </r>
    <r>
      <rPr>
        <sz val="10"/>
        <rFont val="Times New Roman"/>
        <family val="1"/>
      </rPr>
      <t xml:space="preserve">                                                                                                    </t>
    </r>
  </si>
  <si>
    <t xml:space="preserve">(a) разходи по управление на инвестициите, вкл. лихви </t>
  </si>
  <si>
    <t>8. Други пакети</t>
  </si>
  <si>
    <t>БЪЛГАРСКА ЗДРАВНООСИГУ-РИТЕЛНА КОМПАНИЯ  “ЗАКРИЛА"  АД</t>
  </si>
  <si>
    <t>"ОБЕДИНЕН ЗДРАВНООСИГУРИ-ТЕЛЕН ФОНД  ДОВЕРИЕ" АД</t>
  </si>
  <si>
    <t>"ЗДРАВНООСИГУ-РИТЕЛНО АКЦИОНЕРНО ДРУЖЕСТВО ДЗИ" АД</t>
  </si>
  <si>
    <t>"ЗДРАВНООСИГУ-РИТЕЛНА КОМПАНИЯ БЪЛГАРИЯ ЗДРАВЕ" АД</t>
  </si>
  <si>
    <t>"ЗДРАВНООСИГУ-РИТЕЛНА КОМПАНИЯ НАДЕЖДА" АД</t>
  </si>
  <si>
    <t>"ЗДРАВНООСИГУ-РИТЕЛНО ДРУЖЕСТВО - ПЛАНЕТА" АД</t>
  </si>
  <si>
    <t>"БЪЛГАРСКИ ЗДРАВНООСИГУРИ-ТЕЛЕН ФОНД" АД</t>
  </si>
  <si>
    <t>Пазарен дял (по Отчет за доходите)</t>
  </si>
  <si>
    <r>
      <t>ОТЧЕТ ЗА ДОХОДИТЕ НА ЗДРАВНООСИГУРИТЕЛНИТЕ ДРУЖЕСТВА ЗА ДЕВЕТМЕСЕЧИЕТО НА 2004 ГОДИНА</t>
    </r>
    <r>
      <rPr>
        <b/>
        <vertAlign val="superscript"/>
        <sz val="14"/>
        <rFont val="Times New Roman"/>
        <family val="1"/>
      </rPr>
      <t>1</t>
    </r>
  </si>
  <si>
    <r>
      <t>ПРЕМИЕН ПРИХОД ПО ВИДОВЕ ПАКЕТИ НА ЗДРАВНООСИГУРИТЕЛНИТЕ ДРУЖЕСТВА ЗА ДЕВЕТМЕСЕЧИЕТО НА 2004 ГОДИНА</t>
    </r>
    <r>
      <rPr>
        <b/>
        <vertAlign val="superscript"/>
        <sz val="14"/>
        <rFont val="Times New Roman"/>
        <family val="1"/>
      </rPr>
      <t>1</t>
    </r>
  </si>
  <si>
    <r>
      <t>ЗДРАВНООСИГУРИТЕЛНИ ПЛАЩАНИЯ НА ДРУЖЕСТВАТА ЗА ДЕВЕТМЕСЕЧИЕТО НА 2004 ГОДИНА</t>
    </r>
    <r>
      <rPr>
        <b/>
        <vertAlign val="superscript"/>
        <sz val="14"/>
        <rFont val="Times New Roman"/>
        <family val="1"/>
      </rPr>
      <t>1</t>
    </r>
  </si>
  <si>
    <t>ОБЩО:</t>
  </si>
  <si>
    <r>
      <t>БАЛАНСИ НА ЗДРАВНООСИГУРИТЕЛНИТЕ ДРУЖЕСТВА ЗА ДЕВЕТМЕСЕЧИЕТО НА 2004 ГОДИНА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</si>
  <si>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Заповеди №№ 80 от 16.02.2004 г. и 111 от 12.03.2004 г. на зам.-председателя, ръководещ управление "Застрахователен надзор"</t>
    </r>
  </si>
  <si>
    <t>хил.лв.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</si>
</sst>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0"/>
    </font>
    <font>
      <sz val="11.75"/>
      <color indexed="8"/>
      <name val="Times New Roman"/>
      <family val="0"/>
    </font>
    <font>
      <b/>
      <i/>
      <sz val="13.75"/>
      <color indexed="8"/>
      <name val="Times New Roman"/>
      <family val="0"/>
    </font>
    <font>
      <sz val="12"/>
      <color indexed="8"/>
      <name val="Arial"/>
      <family val="0"/>
    </font>
    <font>
      <sz val="8.5"/>
      <color indexed="8"/>
      <name val="Times New Roman"/>
      <family val="0"/>
    </font>
    <font>
      <b/>
      <i/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Fill="0">
      <alignment horizontal="center" vertical="center" wrapText="1"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/>
      <protection/>
    </xf>
    <xf numFmtId="0" fontId="5" fillId="0" borderId="10" xfId="57" applyFont="1" applyBorder="1">
      <alignment/>
      <protection/>
    </xf>
    <xf numFmtId="0" fontId="7" fillId="0" borderId="10" xfId="57" applyFont="1" applyBorder="1" applyAlignment="1">
      <alignment horizontal="left" vertical="center" wrapText="1"/>
      <protection/>
    </xf>
    <xf numFmtId="0" fontId="5" fillId="33" borderId="10" xfId="57" applyFont="1" applyFill="1" applyBorder="1">
      <alignment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5" fillId="0" borderId="0" xfId="57" applyFont="1" applyBorder="1">
      <alignment/>
      <protection/>
    </xf>
    <xf numFmtId="0" fontId="5" fillId="0" borderId="0" xfId="57" applyFont="1" applyAlignment="1">
      <alignment horizontal="left" vertical="center" wrapText="1"/>
      <protection/>
    </xf>
    <xf numFmtId="0" fontId="5" fillId="0" borderId="10" xfId="60" applyFont="1" applyBorder="1">
      <alignment/>
      <protection/>
    </xf>
    <xf numFmtId="0" fontId="8" fillId="0" borderId="10" xfId="60" applyFont="1" applyBorder="1" applyAlignment="1">
      <alignment horizontal="left"/>
      <protection/>
    </xf>
    <xf numFmtId="0" fontId="7" fillId="0" borderId="10" xfId="60" applyFont="1" applyBorder="1" applyAlignment="1">
      <alignment horizontal="justify"/>
      <protection/>
    </xf>
    <xf numFmtId="0" fontId="7" fillId="0" borderId="10" xfId="60" applyFont="1" applyBorder="1" applyAlignment="1">
      <alignment horizontal="left" vertical="center" wrapText="1"/>
      <protection/>
    </xf>
    <xf numFmtId="0" fontId="8" fillId="0" borderId="10" xfId="60" applyFont="1" applyBorder="1" applyAlignment="1">
      <alignment horizontal="left" vertical="center" wrapText="1"/>
      <protection/>
    </xf>
    <xf numFmtId="3" fontId="5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3" fontId="7" fillId="0" borderId="0" xfId="60" applyNumberFormat="1" applyFont="1" applyAlignment="1">
      <alignment horizontal="right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3" fontId="11" fillId="0" borderId="10" xfId="57" applyNumberFormat="1" applyFont="1" applyBorder="1" applyAlignment="1">
      <alignment horizontal="center" vertical="center" wrapText="1"/>
      <protection/>
    </xf>
    <xf numFmtId="3" fontId="8" fillId="33" borderId="10" xfId="60" applyNumberFormat="1" applyFont="1" applyFill="1" applyBorder="1" applyAlignment="1">
      <alignment horizontal="right"/>
      <protection/>
    </xf>
    <xf numFmtId="3" fontId="5" fillId="33" borderId="10" xfId="60" applyNumberFormat="1" applyFont="1" applyFill="1" applyBorder="1">
      <alignment/>
      <protection/>
    </xf>
    <xf numFmtId="3" fontId="9" fillId="33" borderId="10" xfId="60" applyNumberFormat="1" applyFont="1" applyFill="1" applyBorder="1">
      <alignment/>
      <protection/>
    </xf>
    <xf numFmtId="3" fontId="9" fillId="0" borderId="10" xfId="60" applyNumberFormat="1" applyFont="1" applyBorder="1">
      <alignment/>
      <protection/>
    </xf>
    <xf numFmtId="3" fontId="9" fillId="0" borderId="10" xfId="60" applyNumberFormat="1" applyFont="1" applyBorder="1" applyAlignment="1">
      <alignment horizontal="right" vertical="center" wrapText="1"/>
      <protection/>
    </xf>
    <xf numFmtId="3" fontId="5" fillId="0" borderId="0" xfId="60" applyNumberFormat="1" applyFont="1" applyAlignment="1">
      <alignment horizontal="right"/>
      <protection/>
    </xf>
    <xf numFmtId="0" fontId="7" fillId="0" borderId="0" xfId="58" applyFont="1" applyFill="1" applyBorder="1" applyProtection="1">
      <alignment/>
      <protection locked="0"/>
    </xf>
    <xf numFmtId="0" fontId="11" fillId="0" borderId="0" xfId="58" applyFont="1" applyFill="1" applyBorder="1" applyProtection="1">
      <alignment/>
      <protection locked="0"/>
    </xf>
    <xf numFmtId="0" fontId="9" fillId="0" borderId="0" xfId="59" applyFont="1" applyFill="1" applyBorder="1" applyAlignment="1" applyProtection="1">
      <alignment horizontal="center" vertical="center"/>
      <protection locked="0"/>
    </xf>
    <xf numFmtId="0" fontId="11" fillId="0" borderId="0" xfId="59" applyFont="1" applyFill="1" applyBorder="1" applyAlignment="1" applyProtection="1">
      <alignment/>
      <protection locked="0"/>
    </xf>
    <xf numFmtId="10" fontId="11" fillId="0" borderId="0" xfId="59" applyNumberFormat="1" applyFont="1" applyFill="1" applyBorder="1" applyAlignment="1" applyProtection="1">
      <alignment/>
      <protection locked="0"/>
    </xf>
    <xf numFmtId="3" fontId="9" fillId="0" borderId="10" xfId="59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Fill="1" applyBorder="1" applyAlignment="1" applyProtection="1">
      <alignment/>
      <protection/>
    </xf>
    <xf numFmtId="10" fontId="11" fillId="0" borderId="0" xfId="59" applyNumberFormat="1" applyFont="1" applyFill="1" applyBorder="1" applyAlignment="1" applyProtection="1">
      <alignment/>
      <protection/>
    </xf>
    <xf numFmtId="0" fontId="11" fillId="0" borderId="0" xfId="58" applyFont="1" applyFill="1" applyBorder="1" applyProtection="1">
      <alignment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right" vertical="center" wrapText="1"/>
      <protection/>
    </xf>
    <xf numFmtId="0" fontId="7" fillId="0" borderId="10" xfId="59" applyFont="1" applyFill="1" applyBorder="1" applyAlignment="1" applyProtection="1">
      <alignment horizontal="center" vertical="center"/>
      <protection locked="0"/>
    </xf>
    <xf numFmtId="3" fontId="9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59" applyFont="1" applyFill="1" applyBorder="1" applyAlignment="1" applyProtection="1">
      <alignment vertical="center" wrapText="1"/>
      <protection/>
    </xf>
    <xf numFmtId="0" fontId="11" fillId="0" borderId="10" xfId="59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right" vertical="center" wrapText="1"/>
      <protection/>
    </xf>
    <xf numFmtId="0" fontId="9" fillId="0" borderId="10" xfId="59" applyFont="1" applyFill="1" applyBorder="1" applyAlignment="1" applyProtection="1">
      <alignment horizontal="right" vertical="center"/>
      <protection locked="0"/>
    </xf>
    <xf numFmtId="0" fontId="9" fillId="0" borderId="10" xfId="59" applyFont="1" applyFill="1" applyBorder="1" applyAlignment="1" applyProtection="1">
      <alignment horizontal="right" vertical="center"/>
      <protection/>
    </xf>
    <xf numFmtId="0" fontId="9" fillId="0" borderId="10" xfId="58" applyFont="1" applyFill="1" applyBorder="1" applyAlignment="1" applyProtection="1">
      <alignment vertical="center"/>
      <protection/>
    </xf>
    <xf numFmtId="0" fontId="11" fillId="0" borderId="10" xfId="58" applyFont="1" applyFill="1" applyBorder="1" applyAlignment="1" applyProtection="1">
      <alignment vertical="center"/>
      <protection/>
    </xf>
    <xf numFmtId="10" fontId="11" fillId="0" borderId="10" xfId="58" applyNumberFormat="1" applyFont="1" applyFill="1" applyBorder="1" applyAlignment="1" applyProtection="1">
      <alignment vertical="center"/>
      <protection/>
    </xf>
    <xf numFmtId="0" fontId="11" fillId="0" borderId="10" xfId="59" applyFont="1" applyFill="1" applyBorder="1" applyAlignment="1" applyProtection="1">
      <alignment horizontal="left" vertical="center" wrapText="1"/>
      <protection locked="0"/>
    </xf>
    <xf numFmtId="0" fontId="11" fillId="0" borderId="10" xfId="58" applyFont="1" applyFill="1" applyBorder="1" applyAlignment="1" applyProtection="1">
      <alignment horizontal="left" vertical="center"/>
      <protection/>
    </xf>
    <xf numFmtId="0" fontId="9" fillId="0" borderId="10" xfId="59" applyFont="1" applyFill="1" applyBorder="1" applyAlignment="1" applyProtection="1">
      <alignment vertical="center"/>
      <protection/>
    </xf>
    <xf numFmtId="169" fontId="5" fillId="0" borderId="10" xfId="57" applyNumberFormat="1" applyFont="1" applyBorder="1">
      <alignment/>
      <protection/>
    </xf>
    <xf numFmtId="169" fontId="9" fillId="0" borderId="10" xfId="57" applyNumberFormat="1" applyFont="1" applyBorder="1" applyAlignment="1">
      <alignment horizontal="right"/>
      <protection/>
    </xf>
    <xf numFmtId="169" fontId="9" fillId="0" borderId="10" xfId="57" applyNumberFormat="1" applyFont="1" applyBorder="1">
      <alignment/>
      <protection/>
    </xf>
    <xf numFmtId="169" fontId="9" fillId="33" borderId="10" xfId="57" applyNumberFormat="1" applyFont="1" applyFill="1" applyBorder="1">
      <alignment/>
      <protection/>
    </xf>
    <xf numFmtId="169" fontId="5" fillId="0" borderId="0" xfId="57" applyNumberFormat="1" applyFont="1">
      <alignment/>
      <protection/>
    </xf>
    <xf numFmtId="0" fontId="11" fillId="0" borderId="10" xfId="59" applyFont="1" applyFill="1" applyBorder="1" applyAlignment="1" applyProtection="1">
      <alignment horizontal="left" wrapText="1"/>
      <protection/>
    </xf>
    <xf numFmtId="3" fontId="5" fillId="0" borderId="0" xfId="57" applyNumberFormat="1" applyFont="1">
      <alignment/>
      <protection/>
    </xf>
    <xf numFmtId="0" fontId="13" fillId="0" borderId="0" xfId="58" applyFont="1" applyFill="1" applyBorder="1" applyProtection="1">
      <alignment/>
      <protection/>
    </xf>
    <xf numFmtId="0" fontId="7" fillId="0" borderId="0" xfId="57" applyFont="1" applyAlignment="1">
      <alignment horizontal="right"/>
      <protection/>
    </xf>
    <xf numFmtId="0" fontId="9" fillId="0" borderId="0" xfId="58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center" vertical="center"/>
      <protection locked="0"/>
    </xf>
    <xf numFmtId="3" fontId="6" fillId="0" borderId="0" xfId="57" applyNumberFormat="1" applyFont="1" applyAlignment="1">
      <alignment horizontal="center"/>
      <protection/>
    </xf>
    <xf numFmtId="0" fontId="6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Spravki_NonLIfe1999" xfId="59"/>
    <cellStyle name="Normal_ZOD_06_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1" u="none" baseline="0">
                <a:solidFill>
                  <a:srgbClr val="000000"/>
                </a:solidFill>
              </a:rPr>
              <a:t>ЗДРАВНООСИГУРИТЕЛНИ ПЛАЩАНИЯ НА ДРУЖЕСТВАТА 
ЗА ДЕВЕТМЕСЕЧИЕТО НА 2004 ГОДИНА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75"/>
          <c:y val="0.404"/>
          <c:w val="0.34825"/>
          <c:h val="0.33925"/>
        </c:manualLayout>
      </c:layout>
      <c:pie3DChart>
        <c:varyColors val="1"/>
        <c:ser>
          <c:idx val="0"/>
          <c:order val="0"/>
          <c:tx>
            <c:strRef>
              <c:f>'[11]pays'!$A$1</c:f>
              <c:strCache>
                <c:ptCount val="1"/>
                <c:pt idx="0">
                  <c:v>ЗДРАВНООСИГУРИТЕЛНИ ПЛАЩАНИЯ НА ДРУЖЕСТВАТА ЗА ДЕВЕТМЕСЕЧИЕТО НА 2004 ГОДИНА1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'[11]pays'!$A$4:$A$10</c:f>
              <c:strCache>
                <c:ptCount val="7"/>
                <c:pt idx="0">
                  <c:v>1. Подобряване на здравето и предпазване от заболяване</c:v>
                </c:pt>
                <c:pt idx="1">
                  <c:v>2. Извънболнична медицинска помощ</c:v>
                </c:pt>
                <c:pt idx="2">
                  <c:v>3. Болнична медицинска помощ</c:v>
                </c:pt>
                <c:pt idx="3">
                  <c:v>4. Стоматологични услуги</c:v>
                </c:pt>
                <c:pt idx="4">
                  <c:v>5. Услуги свързани с битови и други допълнителни условия при предоставяне на медицинска помощ</c:v>
                </c:pt>
                <c:pt idx="5">
                  <c:v>6. Възстановяване на разходите</c:v>
                </c:pt>
                <c:pt idx="6">
                  <c:v>7. Комплексна медицинска помощ</c:v>
                </c:pt>
              </c:strCache>
            </c:strRef>
          </c:cat>
          <c:val>
            <c:numRef>
              <c:f>'[11]pays'!$M$4:$M$10</c:f>
              <c:numCache>
                <c:ptCount val="7"/>
                <c:pt idx="0">
                  <c:v>0.11952273105407575</c:v>
                </c:pt>
                <c:pt idx="1">
                  <c:v>0.35912270398384666</c:v>
                </c:pt>
                <c:pt idx="2">
                  <c:v>0.33997547609629736</c:v>
                </c:pt>
                <c:pt idx="3">
                  <c:v>0</c:v>
                </c:pt>
                <c:pt idx="4">
                  <c:v>0.00441109497683579</c:v>
                </c:pt>
                <c:pt idx="5">
                  <c:v>0.1743033445188726</c:v>
                </c:pt>
                <c:pt idx="6">
                  <c:v>0.002664649370071689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000000"/>
                </a:solidFill>
              </a:rPr>
              <a:t>ПРЕМИЕН ПРИХОД ПО ВИДОВЕ ПАКЕТИ НА ЗДРАВНООСИГУРИТЕЛНИТЕ ДРУЖЕСТВА 
ЗА  ДЕВЕТМЕСЕЧИЕТО НА 2004 ГОДИНА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0975"/>
          <c:w val="0.304"/>
          <c:h val="0.34125"/>
        </c:manualLayout>
      </c:layout>
      <c:pie3DChart>
        <c:varyColors val="1"/>
        <c:ser>
          <c:idx val="0"/>
          <c:order val="0"/>
          <c:tx>
            <c:strRef>
              <c:f>'[11]premii'!$A$1</c:f>
              <c:strCache>
                <c:ptCount val="1"/>
                <c:pt idx="0">
                  <c:v>ПРЕМИЕН ПРИХОД ПО ВИДОВЕ ПАКЕТИ НА ЗДРАВНООСИГУРИТЕЛНИТЕ ДРУЖЕСТВА ЗА ДЕВЕТМЕСЕЧИЕТО НА 2004 ГОДИНА1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'[11]premii'!$A$4:$A$11</c:f>
              <c:strCache>
                <c:ptCount val="8"/>
                <c:pt idx="0">
                  <c:v>1. Подобряване на здравето и предпазване от заболяване</c:v>
                </c:pt>
                <c:pt idx="1">
                  <c:v>2. Извънболнична медицинска помощ</c:v>
                </c:pt>
                <c:pt idx="2">
                  <c:v>3. Болнична медицинска помощ</c:v>
                </c:pt>
                <c:pt idx="3">
                  <c:v>4. Стоматологични услуги</c:v>
                </c:pt>
                <c:pt idx="4">
                  <c:v>5. Услуги свързани с битови и други допълнителни условия при предоставяне на медицинска помощ</c:v>
                </c:pt>
                <c:pt idx="5">
                  <c:v>6. Възстановяване на разходите</c:v>
                </c:pt>
                <c:pt idx="6">
                  <c:v>7. Комплексна медицинска помощ</c:v>
                </c:pt>
                <c:pt idx="7">
                  <c:v>8. Други пакети</c:v>
                </c:pt>
              </c:strCache>
            </c:strRef>
          </c:cat>
          <c:val>
            <c:numRef>
              <c:f>'[11]premii'!$N$4:$N$11</c:f>
              <c:numCache>
                <c:ptCount val="8"/>
                <c:pt idx="0">
                  <c:v>0.16064635202247662</c:v>
                </c:pt>
                <c:pt idx="1">
                  <c:v>0.2278195307811985</c:v>
                </c:pt>
                <c:pt idx="2">
                  <c:v>0.363671069040224</c:v>
                </c:pt>
                <c:pt idx="3">
                  <c:v>0.008365598602811141</c:v>
                </c:pt>
                <c:pt idx="4">
                  <c:v>0.043924917036556245</c:v>
                </c:pt>
                <c:pt idx="5">
                  <c:v>0.1657944550853163</c:v>
                </c:pt>
                <c:pt idx="6">
                  <c:v>0.019890241992726054</c:v>
                </c:pt>
                <c:pt idx="7">
                  <c:v>0.00988783543869105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19050</xdr:colOff>
      <xdr:row>41</xdr:row>
      <xdr:rowOff>142875</xdr:rowOff>
    </xdr:to>
    <xdr:graphicFrame>
      <xdr:nvGraphicFramePr>
        <xdr:cNvPr id="1" name="Chart 4"/>
        <xdr:cNvGraphicFramePr/>
      </xdr:nvGraphicFramePr>
      <xdr:xfrm>
        <a:off x="0" y="4676775"/>
        <a:ext cx="14411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1562100</xdr:colOff>
      <xdr:row>36</xdr:row>
      <xdr:rowOff>152400</xdr:rowOff>
    </xdr:to>
    <xdr:graphicFrame>
      <xdr:nvGraphicFramePr>
        <xdr:cNvPr id="1" name="Chart 4"/>
        <xdr:cNvGraphicFramePr/>
      </xdr:nvGraphicFramePr>
      <xdr:xfrm>
        <a:off x="0" y="4914900"/>
        <a:ext cx="127920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zod_09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ZOD\092004\zod\otcheti\2004_3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33">
          <cell r="B33">
            <v>413</v>
          </cell>
        </row>
        <row r="45">
          <cell r="B45">
            <v>38</v>
          </cell>
        </row>
        <row r="47">
          <cell r="B47">
            <v>17</v>
          </cell>
        </row>
        <row r="56">
          <cell r="B56">
            <v>34</v>
          </cell>
        </row>
        <row r="60">
          <cell r="B60">
            <v>502</v>
          </cell>
        </row>
        <row r="74">
          <cell r="B74">
            <v>502</v>
          </cell>
        </row>
        <row r="95">
          <cell r="B95">
            <v>502</v>
          </cell>
        </row>
      </sheetData>
      <sheetData sheetId="1">
        <row r="38">
          <cell r="B38">
            <v>1</v>
          </cell>
        </row>
        <row r="39">
          <cell r="B39">
            <v>1</v>
          </cell>
        </row>
        <row r="40">
          <cell r="B40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33">
          <cell r="B33">
            <v>0</v>
          </cell>
        </row>
        <row r="45">
          <cell r="B45">
            <v>18</v>
          </cell>
        </row>
        <row r="47">
          <cell r="B47">
            <v>87</v>
          </cell>
        </row>
        <row r="56">
          <cell r="B56">
            <v>375</v>
          </cell>
        </row>
        <row r="58">
          <cell r="B58">
            <v>0</v>
          </cell>
        </row>
        <row r="60">
          <cell r="B60">
            <v>480</v>
          </cell>
        </row>
        <row r="62">
          <cell r="B62">
            <v>0</v>
          </cell>
        </row>
        <row r="74">
          <cell r="B74">
            <v>475</v>
          </cell>
        </row>
        <row r="76">
          <cell r="B76">
            <v>0</v>
          </cell>
        </row>
        <row r="83">
          <cell r="B83">
            <v>0</v>
          </cell>
        </row>
        <row r="91">
          <cell r="B91">
            <v>5</v>
          </cell>
        </row>
        <row r="93">
          <cell r="B93">
            <v>0</v>
          </cell>
        </row>
        <row r="95">
          <cell r="B95">
            <v>480</v>
          </cell>
        </row>
        <row r="97">
          <cell r="B9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ofit&amp;loss"/>
      <sheetName val="premii"/>
      <sheetName val="pays"/>
    </sheetNames>
    <sheetDataSet>
      <sheetData sheetId="2">
        <row r="1">
          <cell r="A1" t="str">
            <v>ПРЕМИЕН ПРИХОД ПО ВИДОВЕ ПАКЕТИ НА ЗДРАВНООСИГУРИТЕЛНИТЕ ДРУЖЕСТВА ЗА ДЕВЕТМЕСЕЧИЕТО НА 2004 ГОДИНА1</v>
          </cell>
        </row>
        <row r="4">
          <cell r="A4" t="str">
            <v>1. Подобряване на здравето и предпазване от заболяване</v>
          </cell>
          <cell r="N4">
            <v>0.16064635202247662</v>
          </cell>
        </row>
        <row r="5">
          <cell r="A5" t="str">
            <v>2. Извънболнична медицинска помощ</v>
          </cell>
          <cell r="N5">
            <v>0.2278195307811985</v>
          </cell>
        </row>
        <row r="6">
          <cell r="A6" t="str">
            <v>3. Болнична медицинска помощ</v>
          </cell>
          <cell r="N6">
            <v>0.363671069040224</v>
          </cell>
        </row>
        <row r="7">
          <cell r="A7" t="str">
            <v>4. Стоматологични услуги</v>
          </cell>
          <cell r="N7">
            <v>0.008365598602811141</v>
          </cell>
        </row>
        <row r="8">
          <cell r="A8" t="str">
            <v>5. Услуги свързани с битови и други допълнителни условия при предоставяне на медицинска помощ</v>
          </cell>
          <cell r="N8">
            <v>0.043924917036556245</v>
          </cell>
        </row>
        <row r="9">
          <cell r="A9" t="str">
            <v>6. Възстановяване на разходите</v>
          </cell>
          <cell r="N9">
            <v>0.1657944550853163</v>
          </cell>
        </row>
        <row r="10">
          <cell r="A10" t="str">
            <v>7. Комплексна медицинска помощ</v>
          </cell>
          <cell r="N10">
            <v>0.019890241992726054</v>
          </cell>
        </row>
        <row r="11">
          <cell r="A11" t="str">
            <v>8. Други пакети</v>
          </cell>
          <cell r="N11">
            <v>0.00988783543869105</v>
          </cell>
        </row>
      </sheetData>
      <sheetData sheetId="3">
        <row r="1">
          <cell r="A1" t="str">
            <v>ЗДРАВНООСИГУРИТЕЛНИ ПЛАЩАНИЯ НА ДРУЖЕСТВАТА ЗА ДЕВЕТМЕСЕЧИЕТО НА 2004 ГОДИНА1</v>
          </cell>
        </row>
        <row r="4">
          <cell r="A4" t="str">
            <v>1. Подобряване на здравето и предпазване от заболяване</v>
          </cell>
          <cell r="M4">
            <v>0.11952273105407575</v>
          </cell>
        </row>
        <row r="5">
          <cell r="A5" t="str">
            <v>2. Извънболнична медицинска помощ</v>
          </cell>
          <cell r="M5">
            <v>0.35912270398384666</v>
          </cell>
        </row>
        <row r="6">
          <cell r="A6" t="str">
            <v>3. Болнична медицинска помощ</v>
          </cell>
          <cell r="M6">
            <v>0.33997547609629736</v>
          </cell>
        </row>
        <row r="7">
          <cell r="A7" t="str">
            <v>4. Стоматологични услуги</v>
          </cell>
          <cell r="M7">
            <v>0</v>
          </cell>
        </row>
        <row r="8">
          <cell r="A8" t="str">
            <v>5. Услуги свързани с битови и други допълнителни условия при предоставяне на медицинска помощ</v>
          </cell>
          <cell r="M8">
            <v>0.00441109497683579</v>
          </cell>
        </row>
        <row r="9">
          <cell r="A9" t="str">
            <v>6. Възстановяване на разходите</v>
          </cell>
          <cell r="M9">
            <v>0.1743033445188726</v>
          </cell>
        </row>
        <row r="10">
          <cell r="A10" t="str">
            <v>7. Комплексна медицинска помощ</v>
          </cell>
          <cell r="M10">
            <v>0.002664649370071689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25">
          <cell r="B25">
            <v>2185</v>
          </cell>
        </row>
        <row r="34">
          <cell r="B34">
            <v>1124</v>
          </cell>
        </row>
        <row r="36">
          <cell r="B36">
            <v>87</v>
          </cell>
        </row>
        <row r="45">
          <cell r="B45">
            <v>961</v>
          </cell>
        </row>
        <row r="47">
          <cell r="B47">
            <v>4</v>
          </cell>
        </row>
        <row r="49">
          <cell r="B49">
            <v>4361</v>
          </cell>
        </row>
        <row r="59">
          <cell r="B59">
            <v>2254</v>
          </cell>
        </row>
        <row r="67">
          <cell r="B67">
            <v>1523</v>
          </cell>
        </row>
        <row r="75">
          <cell r="B75">
            <v>584</v>
          </cell>
        </row>
        <row r="77">
          <cell r="B77">
            <v>4361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33">
          <cell r="B33">
            <v>511</v>
          </cell>
        </row>
        <row r="45">
          <cell r="B45">
            <v>51</v>
          </cell>
        </row>
        <row r="47">
          <cell r="B47">
            <v>240</v>
          </cell>
        </row>
        <row r="56">
          <cell r="B56">
            <v>72</v>
          </cell>
        </row>
        <row r="60">
          <cell r="B60">
            <v>874</v>
          </cell>
        </row>
        <row r="74">
          <cell r="B74">
            <v>563</v>
          </cell>
        </row>
        <row r="83">
          <cell r="B83">
            <v>289</v>
          </cell>
        </row>
        <row r="91">
          <cell r="B91">
            <v>22</v>
          </cell>
        </row>
        <row r="95">
          <cell r="B95">
            <v>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33">
          <cell r="B33">
            <v>1415</v>
          </cell>
        </row>
        <row r="45">
          <cell r="B45">
            <v>863</v>
          </cell>
        </row>
        <row r="47">
          <cell r="B47">
            <v>178</v>
          </cell>
        </row>
        <row r="56">
          <cell r="B56">
            <v>57</v>
          </cell>
        </row>
        <row r="58">
          <cell r="B58">
            <v>19</v>
          </cell>
        </row>
        <row r="60">
          <cell r="B60">
            <v>2532</v>
          </cell>
        </row>
        <row r="62">
          <cell r="B62">
            <v>1119</v>
          </cell>
        </row>
        <row r="74">
          <cell r="B74">
            <v>2202</v>
          </cell>
        </row>
        <row r="83">
          <cell r="B83">
            <v>116</v>
          </cell>
        </row>
        <row r="91">
          <cell r="B91">
            <v>212</v>
          </cell>
        </row>
        <row r="93">
          <cell r="B93">
            <v>2</v>
          </cell>
        </row>
        <row r="95">
          <cell r="B95">
            <v>2532</v>
          </cell>
        </row>
        <row r="97">
          <cell r="B97">
            <v>1119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33">
          <cell r="B33">
            <v>320</v>
          </cell>
        </row>
        <row r="45">
          <cell r="B45">
            <v>108</v>
          </cell>
        </row>
        <row r="47">
          <cell r="B47">
            <v>1678</v>
          </cell>
        </row>
        <row r="56">
          <cell r="B56">
            <v>14</v>
          </cell>
        </row>
        <row r="58">
          <cell r="B58">
            <v>48</v>
          </cell>
        </row>
        <row r="60">
          <cell r="B60">
            <v>2168</v>
          </cell>
        </row>
        <row r="74">
          <cell r="B74">
            <v>2040</v>
          </cell>
        </row>
        <row r="83">
          <cell r="B83">
            <v>78</v>
          </cell>
        </row>
        <row r="91">
          <cell r="B91">
            <v>50</v>
          </cell>
        </row>
        <row r="95">
          <cell r="B95">
            <v>2168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33">
          <cell r="B33">
            <v>400</v>
          </cell>
        </row>
        <row r="45">
          <cell r="B45">
            <v>1</v>
          </cell>
        </row>
        <row r="47">
          <cell r="B47">
            <v>234</v>
          </cell>
        </row>
        <row r="56">
          <cell r="B56">
            <v>45</v>
          </cell>
        </row>
        <row r="58">
          <cell r="B58">
            <v>0</v>
          </cell>
        </row>
        <row r="60">
          <cell r="B60">
            <v>680</v>
          </cell>
        </row>
        <row r="74">
          <cell r="B74">
            <v>629</v>
          </cell>
        </row>
        <row r="76">
          <cell r="B76">
            <v>0</v>
          </cell>
        </row>
        <row r="83">
          <cell r="B83">
            <v>25</v>
          </cell>
        </row>
        <row r="91">
          <cell r="B91">
            <v>26</v>
          </cell>
        </row>
        <row r="93">
          <cell r="B93">
            <v>0</v>
          </cell>
        </row>
        <row r="95">
          <cell r="B95">
            <v>680</v>
          </cell>
        </row>
        <row r="97">
          <cell r="B9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33">
          <cell r="B33">
            <v>15</v>
          </cell>
        </row>
        <row r="45">
          <cell r="B45">
            <v>129</v>
          </cell>
        </row>
        <row r="47">
          <cell r="B47">
            <v>65</v>
          </cell>
        </row>
        <row r="56">
          <cell r="B56">
            <v>473</v>
          </cell>
        </row>
        <row r="58">
          <cell r="B58">
            <v>443</v>
          </cell>
        </row>
        <row r="60">
          <cell r="B60">
            <v>1125</v>
          </cell>
        </row>
        <row r="74">
          <cell r="B74">
            <v>776</v>
          </cell>
        </row>
        <row r="91">
          <cell r="B91">
            <v>347</v>
          </cell>
        </row>
        <row r="95">
          <cell r="B95">
            <v>1125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33">
          <cell r="B33">
            <v>662</v>
          </cell>
        </row>
        <row r="45">
          <cell r="B45">
            <v>99</v>
          </cell>
        </row>
        <row r="47">
          <cell r="B47">
            <v>7</v>
          </cell>
        </row>
        <row r="56">
          <cell r="B56">
            <v>29</v>
          </cell>
        </row>
        <row r="58">
          <cell r="B58">
            <v>33</v>
          </cell>
        </row>
        <row r="60">
          <cell r="B60">
            <v>830</v>
          </cell>
        </row>
        <row r="74">
          <cell r="B74">
            <v>794</v>
          </cell>
        </row>
        <row r="83">
          <cell r="B83">
            <v>21</v>
          </cell>
        </row>
        <row r="91">
          <cell r="B91">
            <v>15</v>
          </cell>
        </row>
        <row r="95">
          <cell r="B95">
            <v>830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pr_raz"/>
      <sheetName val="parpot"/>
      <sheetName val="izmkap"/>
    </sheetNames>
    <sheetDataSet>
      <sheetData sheetId="0">
        <row r="47">
          <cell r="B47">
            <v>464</v>
          </cell>
        </row>
        <row r="56">
          <cell r="B56">
            <v>37</v>
          </cell>
        </row>
        <row r="60">
          <cell r="B60">
            <v>501</v>
          </cell>
        </row>
        <row r="74">
          <cell r="B74">
            <v>485</v>
          </cell>
        </row>
        <row r="91">
          <cell r="B91">
            <v>16</v>
          </cell>
        </row>
        <row r="95">
          <cell r="B95">
            <v>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="50" zoomScaleNormal="85" zoomScaleSheetLayoutView="50" zoomScalePageLayoutView="0" workbookViewId="0" topLeftCell="A1">
      <selection activeCell="L4" sqref="L4"/>
    </sheetView>
  </sheetViews>
  <sheetFormatPr defaultColWidth="9.00390625" defaultRowHeight="12.75"/>
  <cols>
    <col min="1" max="1" width="43.625" style="40" customWidth="1"/>
    <col min="2" max="8" width="20.75390625" style="40" customWidth="1"/>
    <col min="9" max="9" width="20.75390625" style="41" customWidth="1"/>
    <col min="10" max="12" width="20.75390625" style="40" customWidth="1"/>
    <col min="13" max="13" width="9.875" style="40" customWidth="1"/>
    <col min="14" max="16384" width="9.125" style="40" customWidth="1"/>
  </cols>
  <sheetData>
    <row r="1" spans="1:12" ht="24.75" customHeight="1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9" ht="13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12" s="32" customFormat="1" ht="89.25" customHeight="1">
      <c r="A3" s="43" t="s">
        <v>8</v>
      </c>
      <c r="B3" s="24" t="s">
        <v>76</v>
      </c>
      <c r="C3" s="24" t="s">
        <v>10</v>
      </c>
      <c r="D3" s="24" t="s">
        <v>77</v>
      </c>
      <c r="E3" s="24" t="s">
        <v>78</v>
      </c>
      <c r="F3" s="24" t="s">
        <v>11</v>
      </c>
      <c r="G3" s="24" t="s">
        <v>82</v>
      </c>
      <c r="H3" s="24" t="s">
        <v>12</v>
      </c>
      <c r="I3" s="24" t="s">
        <v>79</v>
      </c>
      <c r="J3" s="24" t="s">
        <v>80</v>
      </c>
      <c r="K3" s="24" t="s">
        <v>81</v>
      </c>
      <c r="L3" s="25" t="s">
        <v>87</v>
      </c>
    </row>
    <row r="4" spans="1:13" s="38" customFormat="1" ht="31.5">
      <c r="A4" s="45" t="s">
        <v>0</v>
      </c>
      <c r="B4" s="37">
        <v>424242.22</v>
      </c>
      <c r="C4" s="37">
        <v>0</v>
      </c>
      <c r="D4" s="37">
        <v>29621.45</v>
      </c>
      <c r="E4" s="37">
        <v>0</v>
      </c>
      <c r="F4" s="37">
        <v>0</v>
      </c>
      <c r="G4" s="37">
        <v>0</v>
      </c>
      <c r="H4" s="37">
        <v>4301.45</v>
      </c>
      <c r="I4" s="55">
        <v>0</v>
      </c>
      <c r="J4" s="55">
        <v>0</v>
      </c>
      <c r="K4" s="55">
        <v>0</v>
      </c>
      <c r="L4" s="37">
        <f>SUM(B4:K4)</f>
        <v>458165.12</v>
      </c>
      <c r="M4" s="39"/>
    </row>
    <row r="5" spans="1:13" s="38" customFormat="1" ht="14.25" customHeight="1">
      <c r="A5" s="45" t="s">
        <v>1</v>
      </c>
      <c r="B5" s="37">
        <v>1314640.61</v>
      </c>
      <c r="C5" s="37">
        <v>11171.28</v>
      </c>
      <c r="D5" s="37">
        <v>41334</v>
      </c>
      <c r="E5" s="37">
        <v>0</v>
      </c>
      <c r="F5" s="37">
        <v>0</v>
      </c>
      <c r="G5" s="37">
        <v>0</v>
      </c>
      <c r="H5" s="37">
        <v>9475.07</v>
      </c>
      <c r="I5" s="55">
        <v>0</v>
      </c>
      <c r="J5" s="55"/>
      <c r="K5" s="55">
        <v>0</v>
      </c>
      <c r="L5" s="37">
        <f aca="true" t="shared" si="0" ref="L5:L12">SUM(B5:K5)</f>
        <v>1376620.9600000002</v>
      </c>
      <c r="M5" s="39"/>
    </row>
    <row r="6" spans="1:13" s="38" customFormat="1" ht="14.25" customHeight="1">
      <c r="A6" s="45" t="s">
        <v>2</v>
      </c>
      <c r="B6" s="37">
        <v>769431.48</v>
      </c>
      <c r="C6" s="37">
        <v>512627.63</v>
      </c>
      <c r="D6" s="37">
        <v>20746</v>
      </c>
      <c r="E6" s="37">
        <v>0</v>
      </c>
      <c r="F6" s="37">
        <v>0</v>
      </c>
      <c r="G6" s="37">
        <v>375</v>
      </c>
      <c r="H6" s="37">
        <v>44</v>
      </c>
      <c r="I6" s="55">
        <v>0</v>
      </c>
      <c r="J6" s="55">
        <v>0</v>
      </c>
      <c r="K6" s="55">
        <v>0</v>
      </c>
      <c r="L6" s="37">
        <f t="shared" si="0"/>
        <v>1303224.1099999999</v>
      </c>
      <c r="M6" s="39"/>
    </row>
    <row r="7" spans="1:13" s="38" customFormat="1" ht="15.75">
      <c r="A7" s="45" t="s">
        <v>3</v>
      </c>
      <c r="B7" s="37">
        <v>0</v>
      </c>
      <c r="C7" s="37">
        <v>0</v>
      </c>
      <c r="D7" s="37"/>
      <c r="E7" s="37">
        <v>0</v>
      </c>
      <c r="F7" s="37">
        <v>0</v>
      </c>
      <c r="G7" s="37">
        <v>0</v>
      </c>
      <c r="H7" s="37">
        <v>0</v>
      </c>
      <c r="I7" s="55">
        <v>0</v>
      </c>
      <c r="J7" s="55">
        <v>0</v>
      </c>
      <c r="K7" s="55">
        <v>0</v>
      </c>
      <c r="L7" s="37">
        <f t="shared" si="0"/>
        <v>0</v>
      </c>
      <c r="M7" s="39"/>
    </row>
    <row r="8" spans="1:13" s="38" customFormat="1" ht="47.25">
      <c r="A8" s="45" t="s">
        <v>4</v>
      </c>
      <c r="B8" s="37">
        <v>16759</v>
      </c>
      <c r="C8" s="37">
        <v>0</v>
      </c>
      <c r="D8" s="37">
        <v>150</v>
      </c>
      <c r="E8" s="37">
        <v>0</v>
      </c>
      <c r="F8" s="37">
        <v>0</v>
      </c>
      <c r="G8" s="37">
        <v>0</v>
      </c>
      <c r="H8" s="37">
        <v>0</v>
      </c>
      <c r="I8" s="55">
        <v>0</v>
      </c>
      <c r="J8" s="55">
        <v>0</v>
      </c>
      <c r="K8" s="55">
        <v>0</v>
      </c>
      <c r="L8" s="37">
        <f t="shared" si="0"/>
        <v>16909</v>
      </c>
      <c r="M8" s="39"/>
    </row>
    <row r="9" spans="1:13" ht="15.75">
      <c r="A9" s="45" t="s">
        <v>5</v>
      </c>
      <c r="B9" s="37">
        <v>625563.02</v>
      </c>
      <c r="C9" s="37">
        <v>0</v>
      </c>
      <c r="D9" s="37">
        <v>42425</v>
      </c>
      <c r="E9" s="37">
        <v>0</v>
      </c>
      <c r="F9" s="37">
        <v>0</v>
      </c>
      <c r="G9" s="37">
        <v>0</v>
      </c>
      <c r="H9" s="37">
        <v>0</v>
      </c>
      <c r="I9" s="50">
        <v>0</v>
      </c>
      <c r="J9" s="50">
        <v>167</v>
      </c>
      <c r="K9" s="50">
        <v>0</v>
      </c>
      <c r="L9" s="37">
        <f t="shared" si="0"/>
        <v>668155.02</v>
      </c>
      <c r="M9" s="39"/>
    </row>
    <row r="10" spans="1:13" ht="15.75">
      <c r="A10" s="45" t="s">
        <v>6</v>
      </c>
      <c r="B10" s="37">
        <v>0</v>
      </c>
      <c r="C10" s="37">
        <v>0</v>
      </c>
      <c r="D10" s="37">
        <v>0</v>
      </c>
      <c r="E10" s="37">
        <v>10214.37</v>
      </c>
      <c r="F10" s="37">
        <v>0</v>
      </c>
      <c r="G10" s="37">
        <v>0</v>
      </c>
      <c r="H10" s="37">
        <v>0</v>
      </c>
      <c r="I10" s="50">
        <v>0</v>
      </c>
      <c r="J10" s="50">
        <v>0</v>
      </c>
      <c r="K10" s="50">
        <v>0</v>
      </c>
      <c r="L10" s="37">
        <f t="shared" si="0"/>
        <v>10214.37</v>
      </c>
      <c r="M10" s="39"/>
    </row>
    <row r="11" spans="1:13" ht="15.75">
      <c r="A11" s="45" t="s">
        <v>75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f t="shared" si="0"/>
        <v>0</v>
      </c>
      <c r="M11" s="37"/>
    </row>
    <row r="12" spans="1:13" ht="15.75">
      <c r="A12" s="61" t="s">
        <v>7</v>
      </c>
      <c r="B12" s="47">
        <f aca="true" t="shared" si="1" ref="B12:H12">B4+B5+B6+B7+B8+B9+B10</f>
        <v>3150636.33</v>
      </c>
      <c r="C12" s="47">
        <f t="shared" si="1"/>
        <v>523798.91000000003</v>
      </c>
      <c r="D12" s="47">
        <f t="shared" si="1"/>
        <v>134276.45</v>
      </c>
      <c r="E12" s="47">
        <f t="shared" si="1"/>
        <v>10214.37</v>
      </c>
      <c r="F12" s="47">
        <f t="shared" si="1"/>
        <v>0</v>
      </c>
      <c r="G12" s="47">
        <f t="shared" si="1"/>
        <v>375</v>
      </c>
      <c r="H12" s="47">
        <f t="shared" si="1"/>
        <v>13820.52</v>
      </c>
      <c r="I12" s="47">
        <f>I4+I5+I6+I7+I8+I9+I10</f>
        <v>0</v>
      </c>
      <c r="J12" s="47">
        <f>J4+J5+J6+J7+J8+J9+J10</f>
        <v>167</v>
      </c>
      <c r="K12" s="47">
        <f>K4+K5+K6+K7+K8+K9+K10</f>
        <v>0</v>
      </c>
      <c r="L12" s="37">
        <f t="shared" si="0"/>
        <v>3833288.5800000005</v>
      </c>
      <c r="M12" s="39"/>
    </row>
    <row r="14" ht="16.5">
      <c r="A14" s="63" t="s">
        <v>89</v>
      </c>
    </row>
    <row r="17" spans="1:9" ht="15.75">
      <c r="A17" s="65"/>
      <c r="B17" s="65"/>
      <c r="C17" s="65"/>
      <c r="D17" s="65"/>
      <c r="E17" s="65"/>
      <c r="F17" s="65"/>
      <c r="G17" s="65"/>
      <c r="H17" s="65"/>
      <c r="I17" s="65"/>
    </row>
  </sheetData>
  <sheetProtection/>
  <mergeCells count="2">
    <mergeCell ref="A17:I17"/>
    <mergeCell ref="A1:L1"/>
  </mergeCells>
  <printOptions/>
  <pageMargins left="0.35433070866141736" right="0.5511811023622047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75" zoomScaleNormal="85" zoomScaleSheetLayoutView="75" zoomScalePageLayoutView="0" workbookViewId="0" topLeftCell="A1">
      <selection activeCell="G16" sqref="G16"/>
    </sheetView>
  </sheetViews>
  <sheetFormatPr defaultColWidth="9.875" defaultRowHeight="12.75"/>
  <cols>
    <col min="1" max="1" width="43.625" style="40" customWidth="1"/>
    <col min="2" max="8" width="20.75390625" style="40" customWidth="1"/>
    <col min="9" max="9" width="20.75390625" style="41" customWidth="1"/>
    <col min="10" max="12" width="20.75390625" style="40" customWidth="1"/>
    <col min="13" max="16384" width="9.875" style="40" customWidth="1"/>
  </cols>
  <sheetData>
    <row r="1" spans="1:12" s="33" customFormat="1" ht="24.75" customHeight="1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9" s="33" customFormat="1" ht="13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12" s="32" customFormat="1" ht="89.25" customHeight="1">
      <c r="A3" s="43" t="s">
        <v>8</v>
      </c>
      <c r="B3" s="24" t="s">
        <v>76</v>
      </c>
      <c r="C3" s="24" t="s">
        <v>10</v>
      </c>
      <c r="D3" s="24" t="s">
        <v>77</v>
      </c>
      <c r="E3" s="24" t="s">
        <v>78</v>
      </c>
      <c r="F3" s="24" t="s">
        <v>11</v>
      </c>
      <c r="G3" s="24" t="s">
        <v>82</v>
      </c>
      <c r="H3" s="24" t="s">
        <v>12</v>
      </c>
      <c r="I3" s="24" t="s">
        <v>79</v>
      </c>
      <c r="J3" s="24" t="s">
        <v>80</v>
      </c>
      <c r="K3" s="24" t="s">
        <v>81</v>
      </c>
      <c r="L3" s="25" t="s">
        <v>87</v>
      </c>
    </row>
    <row r="4" spans="1:14" s="35" customFormat="1" ht="31.5">
      <c r="A4" s="53" t="s">
        <v>0</v>
      </c>
      <c r="B4" s="44">
        <v>1060566</v>
      </c>
      <c r="C4" s="44">
        <v>0</v>
      </c>
      <c r="D4" s="44">
        <v>93507</v>
      </c>
      <c r="E4" s="44">
        <v>6035</v>
      </c>
      <c r="F4" s="44">
        <v>0</v>
      </c>
      <c r="G4" s="44">
        <v>1879</v>
      </c>
      <c r="H4" s="44">
        <v>7127.08</v>
      </c>
      <c r="I4" s="48">
        <v>0</v>
      </c>
      <c r="J4" s="44">
        <v>30</v>
      </c>
      <c r="K4" s="48">
        <v>0</v>
      </c>
      <c r="L4" s="44">
        <f>SUM(B4:K4)</f>
        <v>1169144.08</v>
      </c>
      <c r="N4" s="36"/>
    </row>
    <row r="5" spans="1:14" s="38" customFormat="1" ht="14.25" customHeight="1">
      <c r="A5" s="46" t="s">
        <v>1</v>
      </c>
      <c r="B5" s="37">
        <v>1354086.59</v>
      </c>
      <c r="C5" s="44">
        <v>15220.6</v>
      </c>
      <c r="D5" s="44">
        <v>238090</v>
      </c>
      <c r="E5" s="44">
        <v>0</v>
      </c>
      <c r="F5" s="44">
        <v>0</v>
      </c>
      <c r="G5" s="44">
        <v>30733</v>
      </c>
      <c r="H5" s="44">
        <v>19789.53</v>
      </c>
      <c r="I5" s="49">
        <v>0</v>
      </c>
      <c r="J5" s="44">
        <v>94</v>
      </c>
      <c r="K5" s="49">
        <v>0</v>
      </c>
      <c r="L5" s="44">
        <f aca="true" t="shared" si="0" ref="L5:L11">SUM(B5:K5)</f>
        <v>1658013.7200000002</v>
      </c>
      <c r="N5" s="36"/>
    </row>
    <row r="6" spans="1:14" s="38" customFormat="1" ht="14.25" customHeight="1">
      <c r="A6" s="46" t="s">
        <v>2</v>
      </c>
      <c r="B6" s="37">
        <v>1476548.44</v>
      </c>
      <c r="C6" s="44">
        <v>980723.67</v>
      </c>
      <c r="D6" s="44">
        <v>164870</v>
      </c>
      <c r="E6" s="44">
        <v>81.1</v>
      </c>
      <c r="F6" s="44">
        <v>0</v>
      </c>
      <c r="G6" s="44">
        <v>17844</v>
      </c>
      <c r="H6" s="44">
        <v>6530.12</v>
      </c>
      <c r="I6" s="49">
        <v>0</v>
      </c>
      <c r="J6" s="44">
        <v>110</v>
      </c>
      <c r="K6" s="49">
        <v>0</v>
      </c>
      <c r="L6" s="44">
        <f t="shared" si="0"/>
        <v>2646707.33</v>
      </c>
      <c r="N6" s="36"/>
    </row>
    <row r="7" spans="1:14" s="38" customFormat="1" ht="15.75">
      <c r="A7" s="46" t="s">
        <v>3</v>
      </c>
      <c r="B7" s="37">
        <v>59918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964.74</v>
      </c>
      <c r="I7" s="49">
        <v>0</v>
      </c>
      <c r="J7" s="44">
        <v>0</v>
      </c>
      <c r="K7" s="49">
        <v>0</v>
      </c>
      <c r="L7" s="44">
        <f t="shared" si="0"/>
        <v>60882.74</v>
      </c>
      <c r="N7" s="36"/>
    </row>
    <row r="8" spans="1:14" s="38" customFormat="1" ht="47.25">
      <c r="A8" s="46" t="s">
        <v>4</v>
      </c>
      <c r="B8" s="37">
        <v>278103.79</v>
      </c>
      <c r="C8" s="44">
        <v>0</v>
      </c>
      <c r="D8" s="44">
        <v>41294</v>
      </c>
      <c r="E8" s="44">
        <v>0</v>
      </c>
      <c r="F8" s="44">
        <v>0</v>
      </c>
      <c r="G8" s="44">
        <v>0</v>
      </c>
      <c r="H8" s="44">
        <v>276.8</v>
      </c>
      <c r="I8" s="49">
        <v>0</v>
      </c>
      <c r="J8" s="44">
        <v>0</v>
      </c>
      <c r="K8" s="49">
        <v>0</v>
      </c>
      <c r="L8" s="44">
        <f t="shared" si="0"/>
        <v>319674.58999999997</v>
      </c>
      <c r="N8" s="36"/>
    </row>
    <row r="9" spans="1:14" ht="15.75">
      <c r="A9" s="46" t="s">
        <v>5</v>
      </c>
      <c r="B9" s="37">
        <v>1163413.1</v>
      </c>
      <c r="C9" s="44">
        <v>0</v>
      </c>
      <c r="D9" s="44">
        <v>42324</v>
      </c>
      <c r="E9" s="44">
        <v>0</v>
      </c>
      <c r="F9" s="44">
        <v>0</v>
      </c>
      <c r="G9" s="44">
        <v>0</v>
      </c>
      <c r="H9" s="44">
        <v>729.59</v>
      </c>
      <c r="I9" s="42">
        <v>0</v>
      </c>
      <c r="J9" s="44">
        <v>144</v>
      </c>
      <c r="K9" s="42">
        <v>0</v>
      </c>
      <c r="L9" s="44">
        <f t="shared" si="0"/>
        <v>1206610.6900000002</v>
      </c>
      <c r="N9" s="36"/>
    </row>
    <row r="10" spans="1:14" ht="15.75">
      <c r="A10" s="46" t="s">
        <v>6</v>
      </c>
      <c r="B10" s="37"/>
      <c r="C10" s="37">
        <v>0</v>
      </c>
      <c r="D10" s="37">
        <v>0</v>
      </c>
      <c r="E10" s="44">
        <v>144756.22</v>
      </c>
      <c r="F10" s="50">
        <v>0</v>
      </c>
      <c r="G10" s="37">
        <v>0</v>
      </c>
      <c r="H10" s="37">
        <v>0</v>
      </c>
      <c r="I10" s="42">
        <v>0</v>
      </c>
      <c r="J10" s="37">
        <v>0</v>
      </c>
      <c r="K10" s="42">
        <v>0</v>
      </c>
      <c r="L10" s="44">
        <f t="shared" si="0"/>
        <v>144756.22</v>
      </c>
      <c r="N10" s="36"/>
    </row>
    <row r="11" spans="1:14" ht="15.75">
      <c r="A11" s="46" t="s">
        <v>75</v>
      </c>
      <c r="B11" s="37">
        <v>0</v>
      </c>
      <c r="C11" s="37">
        <v>0</v>
      </c>
      <c r="D11" s="37">
        <v>0</v>
      </c>
      <c r="E11" s="51">
        <v>0</v>
      </c>
      <c r="F11" s="44">
        <v>71961.2</v>
      </c>
      <c r="G11" s="37">
        <v>0</v>
      </c>
      <c r="H11" s="37">
        <v>0</v>
      </c>
      <c r="I11" s="42">
        <v>0</v>
      </c>
      <c r="J11" s="37">
        <v>0</v>
      </c>
      <c r="K11" s="42">
        <v>0</v>
      </c>
      <c r="L11" s="44">
        <f t="shared" si="0"/>
        <v>71961.2</v>
      </c>
      <c r="N11" s="36"/>
    </row>
    <row r="12" spans="1:14" ht="15.75">
      <c r="A12" s="46" t="s">
        <v>9</v>
      </c>
      <c r="B12" s="47">
        <f>B4+B5+B6+B7+B8+B9+B10+B11</f>
        <v>5392635.92</v>
      </c>
      <c r="C12" s="47">
        <f aca="true" t="shared" si="1" ref="C12:L12">C4+C5+C6+C7+C8+C9+C10+C11</f>
        <v>995944.27</v>
      </c>
      <c r="D12" s="47">
        <f t="shared" si="1"/>
        <v>580085</v>
      </c>
      <c r="E12" s="47">
        <f t="shared" si="1"/>
        <v>150872.32</v>
      </c>
      <c r="F12" s="47">
        <f t="shared" si="1"/>
        <v>71961.2</v>
      </c>
      <c r="G12" s="47">
        <f t="shared" si="1"/>
        <v>50456</v>
      </c>
      <c r="H12" s="47">
        <f t="shared" si="1"/>
        <v>35417.86</v>
      </c>
      <c r="I12" s="47">
        <f t="shared" si="1"/>
        <v>0</v>
      </c>
      <c r="J12" s="47">
        <f t="shared" si="1"/>
        <v>378</v>
      </c>
      <c r="K12" s="47">
        <f t="shared" si="1"/>
        <v>0</v>
      </c>
      <c r="L12" s="47">
        <f t="shared" si="1"/>
        <v>7277750.570000001</v>
      </c>
      <c r="N12" s="36"/>
    </row>
    <row r="13" spans="1:12" ht="15.75">
      <c r="A13" s="54" t="s">
        <v>83</v>
      </c>
      <c r="B13" s="52">
        <v>0.7408984750652562</v>
      </c>
      <c r="C13" s="52">
        <v>0.13683198241516692</v>
      </c>
      <c r="D13" s="52">
        <v>0.0796812749003984</v>
      </c>
      <c r="E13" s="52">
        <v>0.02074460777579338</v>
      </c>
      <c r="F13" s="52">
        <v>0.00989146860832532</v>
      </c>
      <c r="G13" s="52">
        <v>0.007006456930897101</v>
      </c>
      <c r="H13" s="52">
        <v>0.00494573430416266</v>
      </c>
      <c r="I13" s="52">
        <v>0</v>
      </c>
      <c r="J13" s="52">
        <v>0</v>
      </c>
      <c r="K13" s="52">
        <v>0</v>
      </c>
      <c r="L13" s="52">
        <v>1</v>
      </c>
    </row>
    <row r="14" ht="15.75">
      <c r="I14" s="40"/>
    </row>
    <row r="15" ht="16.5">
      <c r="A15" s="63" t="s">
        <v>89</v>
      </c>
    </row>
    <row r="18" spans="1:9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2">
    <mergeCell ref="A18:I18"/>
    <mergeCell ref="A1:L1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5" zoomScaleSheetLayoutView="75" zoomScalePageLayoutView="0" workbookViewId="0" topLeftCell="E1">
      <selection activeCell="L2" sqref="L2"/>
    </sheetView>
  </sheetViews>
  <sheetFormatPr defaultColWidth="9.00390625" defaultRowHeight="12.75"/>
  <cols>
    <col min="1" max="1" width="60.75390625" style="3" customWidth="1"/>
    <col min="2" max="12" width="20.75390625" style="3" customWidth="1"/>
    <col min="13" max="16384" width="9.125" style="3" customWidth="1"/>
  </cols>
  <sheetData>
    <row r="1" spans="1:12" s="62" customFormat="1" ht="21.75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4"/>
      <c r="B2" s="4"/>
      <c r="C2" s="4"/>
      <c r="L2" s="64" t="s">
        <v>90</v>
      </c>
    </row>
    <row r="3" ht="1.5" customHeight="1"/>
    <row r="4" spans="1:12" ht="67.5" customHeight="1">
      <c r="A4" s="5"/>
      <c r="B4" s="24" t="s">
        <v>76</v>
      </c>
      <c r="C4" s="24" t="s">
        <v>10</v>
      </c>
      <c r="D4" s="24" t="s">
        <v>77</v>
      </c>
      <c r="E4" s="24" t="s">
        <v>78</v>
      </c>
      <c r="F4" s="24" t="s">
        <v>11</v>
      </c>
      <c r="G4" s="24" t="s">
        <v>82</v>
      </c>
      <c r="H4" s="24" t="s">
        <v>12</v>
      </c>
      <c r="I4" s="24" t="s">
        <v>79</v>
      </c>
      <c r="J4" s="24" t="s">
        <v>80</v>
      </c>
      <c r="K4" s="24" t="s">
        <v>81</v>
      </c>
      <c r="L4" s="25" t="s">
        <v>87</v>
      </c>
    </row>
    <row r="5" spans="1:12" ht="29.25" customHeight="1">
      <c r="A5" s="6" t="s">
        <v>30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8" t="s">
        <v>31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.75">
      <c r="A7" s="8" t="s">
        <v>32</v>
      </c>
      <c r="B7" s="57">
        <v>5393</v>
      </c>
      <c r="C7" s="58">
        <v>996</v>
      </c>
      <c r="D7" s="58">
        <v>580</v>
      </c>
      <c r="E7" s="58">
        <v>151</v>
      </c>
      <c r="F7" s="58">
        <v>72</v>
      </c>
      <c r="G7" s="58">
        <v>51</v>
      </c>
      <c r="H7" s="58">
        <v>36</v>
      </c>
      <c r="I7" s="58">
        <v>0</v>
      </c>
      <c r="J7" s="58">
        <v>0</v>
      </c>
      <c r="K7" s="58">
        <f>'[1]pr_raz'!B9</f>
        <v>0</v>
      </c>
      <c r="L7" s="58">
        <f>SUM(B7:K7)</f>
        <v>7279</v>
      </c>
    </row>
    <row r="8" spans="1:12" ht="15.75">
      <c r="A8" s="8" t="s">
        <v>33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>
        <f>SUM(B8:K8)</f>
        <v>0</v>
      </c>
    </row>
    <row r="9" spans="1:12" ht="15.75">
      <c r="A9" s="8" t="s">
        <v>34</v>
      </c>
      <c r="B9" s="57">
        <v>-516</v>
      </c>
      <c r="C9" s="58">
        <v>-166</v>
      </c>
      <c r="D9" s="58">
        <v>-8</v>
      </c>
      <c r="E9" s="58">
        <v>78</v>
      </c>
      <c r="F9" s="58">
        <v>-3</v>
      </c>
      <c r="G9" s="58">
        <v>0</v>
      </c>
      <c r="H9" s="58">
        <v>9</v>
      </c>
      <c r="I9" s="58">
        <v>0</v>
      </c>
      <c r="J9" s="58">
        <v>0</v>
      </c>
      <c r="K9" s="58">
        <f>'[1]pr_raz'!B11</f>
        <v>0</v>
      </c>
      <c r="L9" s="58">
        <f>SUM(B9:K9)</f>
        <v>-606</v>
      </c>
    </row>
    <row r="10" spans="1:12" ht="15.75">
      <c r="A10" s="9" t="s">
        <v>35</v>
      </c>
      <c r="B10" s="57">
        <f aca="true" t="shared" si="0" ref="B10:K10">B7+B9</f>
        <v>4877</v>
      </c>
      <c r="C10" s="57">
        <f t="shared" si="0"/>
        <v>830</v>
      </c>
      <c r="D10" s="57">
        <f t="shared" si="0"/>
        <v>572</v>
      </c>
      <c r="E10" s="57">
        <f t="shared" si="0"/>
        <v>229</v>
      </c>
      <c r="F10" s="57">
        <f t="shared" si="0"/>
        <v>69</v>
      </c>
      <c r="G10" s="57">
        <f t="shared" si="0"/>
        <v>51</v>
      </c>
      <c r="H10" s="57">
        <f t="shared" si="0"/>
        <v>45</v>
      </c>
      <c r="I10" s="57">
        <f t="shared" si="0"/>
        <v>0</v>
      </c>
      <c r="J10" s="57">
        <f t="shared" si="0"/>
        <v>0</v>
      </c>
      <c r="K10" s="57">
        <f t="shared" si="0"/>
        <v>0</v>
      </c>
      <c r="L10" s="58">
        <f>SUM(B10:K10)</f>
        <v>6673</v>
      </c>
    </row>
    <row r="11" spans="1:12" ht="15.75">
      <c r="A11" s="9" t="s">
        <v>69</v>
      </c>
      <c r="B11" s="57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f>'[1]pr_raz'!B13</f>
        <v>0</v>
      </c>
      <c r="L11" s="58" t="s">
        <v>68</v>
      </c>
    </row>
    <row r="12" spans="1:12" ht="15.75">
      <c r="A12" s="8" t="s">
        <v>36</v>
      </c>
      <c r="B12" s="57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f>'[1]pr_raz'!B14</f>
        <v>0</v>
      </c>
      <c r="L12" s="58" t="s">
        <v>68</v>
      </c>
    </row>
    <row r="13" spans="1:12" ht="15.75">
      <c r="A13" s="8" t="s">
        <v>37</v>
      </c>
      <c r="B13" s="57">
        <v>-3151</v>
      </c>
      <c r="C13" s="58">
        <v>-524</v>
      </c>
      <c r="D13" s="58">
        <v>-134</v>
      </c>
      <c r="E13" s="58">
        <v>-10</v>
      </c>
      <c r="F13" s="58">
        <v>0</v>
      </c>
      <c r="G13" s="58">
        <v>0</v>
      </c>
      <c r="H13" s="58">
        <v>-14</v>
      </c>
      <c r="I13" s="58">
        <v>0</v>
      </c>
      <c r="J13" s="58">
        <v>0</v>
      </c>
      <c r="K13" s="58">
        <f>'[1]pr_raz'!B15</f>
        <v>0</v>
      </c>
      <c r="L13" s="58">
        <f>SUM(B13:K13)</f>
        <v>-3833</v>
      </c>
    </row>
    <row r="14" spans="1:12" ht="15.75">
      <c r="A14" s="8" t="s">
        <v>38</v>
      </c>
      <c r="B14" s="57">
        <v>143</v>
      </c>
      <c r="C14" s="58">
        <v>-18</v>
      </c>
      <c r="D14" s="58">
        <v>5</v>
      </c>
      <c r="E14" s="58">
        <v>2</v>
      </c>
      <c r="F14" s="58">
        <v>-22</v>
      </c>
      <c r="G14" s="58">
        <v>0</v>
      </c>
      <c r="H14" s="58">
        <v>2</v>
      </c>
      <c r="I14" s="58">
        <v>0</v>
      </c>
      <c r="J14" s="58">
        <v>0</v>
      </c>
      <c r="K14" s="58">
        <f>'[1]pr_raz'!B16</f>
        <v>0</v>
      </c>
      <c r="L14" s="58">
        <f aca="true" t="shared" si="1" ref="L14:L49">SUM(B14:K14)</f>
        <v>112</v>
      </c>
    </row>
    <row r="15" spans="1:12" ht="15.75">
      <c r="A15" s="9" t="s">
        <v>70</v>
      </c>
      <c r="B15" s="57">
        <f>B13+B14</f>
        <v>-3008</v>
      </c>
      <c r="C15" s="57">
        <f>C13+C14</f>
        <v>-542</v>
      </c>
      <c r="D15" s="58">
        <f>D13-D14</f>
        <v>-139</v>
      </c>
      <c r="E15" s="57">
        <f>E13+E14</f>
        <v>-8</v>
      </c>
      <c r="F15" s="57">
        <f>F13+F14</f>
        <v>-22</v>
      </c>
      <c r="G15" s="58">
        <v>0</v>
      </c>
      <c r="H15" s="58">
        <f>H13-H14</f>
        <v>-16</v>
      </c>
      <c r="I15" s="58">
        <v>0</v>
      </c>
      <c r="J15" s="58">
        <v>0</v>
      </c>
      <c r="K15" s="58">
        <f>'[1]pr_raz'!B17</f>
        <v>0</v>
      </c>
      <c r="L15" s="58">
        <f t="shared" si="1"/>
        <v>-3735</v>
      </c>
    </row>
    <row r="16" spans="1:12" ht="15.75">
      <c r="A16" s="8" t="s">
        <v>39</v>
      </c>
      <c r="B16" s="57">
        <v>0</v>
      </c>
      <c r="C16" s="58">
        <v>0</v>
      </c>
      <c r="D16" s="58">
        <v>-15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f>'[1]pr_raz'!B18</f>
        <v>0</v>
      </c>
      <c r="L16" s="58">
        <f t="shared" si="1"/>
        <v>-15</v>
      </c>
    </row>
    <row r="17" spans="1:12" ht="15.75">
      <c r="A17" s="8" t="s">
        <v>40</v>
      </c>
      <c r="B17" s="57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f>'[1]pr_raz'!B19</f>
        <v>0</v>
      </c>
      <c r="L17" s="58">
        <f t="shared" si="1"/>
        <v>0</v>
      </c>
    </row>
    <row r="18" spans="1:12" ht="15.75">
      <c r="A18" s="8" t="s">
        <v>41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f>'[1]pr_raz'!B20</f>
        <v>0</v>
      </c>
      <c r="L18" s="58">
        <f t="shared" si="1"/>
        <v>0</v>
      </c>
    </row>
    <row r="19" spans="1:12" ht="15.75">
      <c r="A19" s="8" t="s">
        <v>42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5.75">
      <c r="A20" s="8" t="s">
        <v>43</v>
      </c>
      <c r="B20" s="57">
        <v>-353</v>
      </c>
      <c r="C20" s="58">
        <v>-152</v>
      </c>
      <c r="D20" s="58">
        <v>-78</v>
      </c>
      <c r="E20" s="58">
        <v>-9</v>
      </c>
      <c r="F20" s="58">
        <v>-3</v>
      </c>
      <c r="G20" s="58">
        <v>0</v>
      </c>
      <c r="H20" s="58">
        <v>-5</v>
      </c>
      <c r="I20" s="58">
        <v>0</v>
      </c>
      <c r="J20" s="58">
        <v>0</v>
      </c>
      <c r="K20" s="58">
        <f>'[1]pr_raz'!B22</f>
        <v>0</v>
      </c>
      <c r="L20" s="58">
        <f>SUM(B20:K20)</f>
        <v>-600</v>
      </c>
    </row>
    <row r="21" spans="1:12" ht="15.75">
      <c r="A21" s="8" t="s">
        <v>44</v>
      </c>
      <c r="B21" s="58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-2</v>
      </c>
      <c r="I21" s="58">
        <v>0</v>
      </c>
      <c r="J21" s="58">
        <v>0</v>
      </c>
      <c r="K21" s="58">
        <f>'[1]pr_raz'!B23</f>
        <v>0</v>
      </c>
      <c r="L21" s="58">
        <f t="shared" si="1"/>
        <v>-2</v>
      </c>
    </row>
    <row r="22" spans="1:12" ht="15.75">
      <c r="A22" s="8" t="s">
        <v>45</v>
      </c>
      <c r="B22" s="57">
        <v>-1644</v>
      </c>
      <c r="C22" s="58">
        <v>-92</v>
      </c>
      <c r="D22" s="58">
        <v>-53</v>
      </c>
      <c r="E22" s="58">
        <v>-186</v>
      </c>
      <c r="F22" s="58">
        <v>-131</v>
      </c>
      <c r="G22" s="58">
        <v>0</v>
      </c>
      <c r="H22" s="58">
        <v>-154</v>
      </c>
      <c r="I22" s="58">
        <v>-15</v>
      </c>
      <c r="J22" s="58">
        <v>-38</v>
      </c>
      <c r="K22" s="58">
        <f>'[1]pr_raz'!B24</f>
        <v>0</v>
      </c>
      <c r="L22" s="58">
        <f>SUM(B22:K22)</f>
        <v>-2313</v>
      </c>
    </row>
    <row r="23" spans="1:12" ht="15.75">
      <c r="A23" s="9" t="s">
        <v>46</v>
      </c>
      <c r="B23" s="57">
        <f aca="true" t="shared" si="2" ref="B23:K23">B20+B21+B22</f>
        <v>-1997</v>
      </c>
      <c r="C23" s="57">
        <f t="shared" si="2"/>
        <v>-244</v>
      </c>
      <c r="D23" s="57">
        <f t="shared" si="2"/>
        <v>-131</v>
      </c>
      <c r="E23" s="57">
        <f t="shared" si="2"/>
        <v>-195</v>
      </c>
      <c r="F23" s="57">
        <f t="shared" si="2"/>
        <v>-134</v>
      </c>
      <c r="G23" s="57">
        <f t="shared" si="2"/>
        <v>0</v>
      </c>
      <c r="H23" s="57">
        <f t="shared" si="2"/>
        <v>-161</v>
      </c>
      <c r="I23" s="57">
        <f t="shared" si="2"/>
        <v>-15</v>
      </c>
      <c r="J23" s="57">
        <f t="shared" si="2"/>
        <v>-38</v>
      </c>
      <c r="K23" s="57">
        <f t="shared" si="2"/>
        <v>0</v>
      </c>
      <c r="L23" s="58">
        <f>SUM(B23:K23)</f>
        <v>-2915</v>
      </c>
    </row>
    <row r="24" spans="1:12" ht="15.75">
      <c r="A24" s="8" t="s">
        <v>47</v>
      </c>
      <c r="B24" s="57">
        <v>0</v>
      </c>
      <c r="C24" s="58">
        <v>0</v>
      </c>
      <c r="D24" s="58">
        <v>-138</v>
      </c>
      <c r="E24" s="58">
        <v>-5</v>
      </c>
      <c r="F24" s="58">
        <v>0</v>
      </c>
      <c r="G24" s="58">
        <v>0</v>
      </c>
      <c r="H24" s="58">
        <v>-1</v>
      </c>
      <c r="I24" s="58">
        <v>0</v>
      </c>
      <c r="J24" s="58">
        <v>0</v>
      </c>
      <c r="K24" s="58">
        <f>'[1]pr_raz'!B26</f>
        <v>0</v>
      </c>
      <c r="L24" s="58">
        <f t="shared" si="1"/>
        <v>-144</v>
      </c>
    </row>
    <row r="25" spans="1:12" ht="28.5" customHeight="1">
      <c r="A25" s="10" t="s">
        <v>66</v>
      </c>
      <c r="B25" s="57">
        <f aca="true" t="shared" si="3" ref="B25:J25">B10+B11+B15+B16+B17+B18+B23+B24</f>
        <v>-128</v>
      </c>
      <c r="C25" s="57">
        <f t="shared" si="3"/>
        <v>44</v>
      </c>
      <c r="D25" s="57">
        <f t="shared" si="3"/>
        <v>149</v>
      </c>
      <c r="E25" s="57">
        <f t="shared" si="3"/>
        <v>21</v>
      </c>
      <c r="F25" s="57">
        <f t="shared" si="3"/>
        <v>-87</v>
      </c>
      <c r="G25" s="57">
        <f t="shared" si="3"/>
        <v>51</v>
      </c>
      <c r="H25" s="57">
        <f t="shared" si="3"/>
        <v>-133</v>
      </c>
      <c r="I25" s="57">
        <f t="shared" si="3"/>
        <v>-15</v>
      </c>
      <c r="J25" s="57">
        <f t="shared" si="3"/>
        <v>-38</v>
      </c>
      <c r="K25" s="58">
        <f>'[1]pr_raz'!B27</f>
        <v>0</v>
      </c>
      <c r="L25" s="58">
        <f t="shared" si="1"/>
        <v>-136</v>
      </c>
    </row>
    <row r="26" spans="1:12" ht="15.75">
      <c r="A26" s="6" t="s">
        <v>48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 t="s">
        <v>68</v>
      </c>
    </row>
    <row r="27" spans="1:12" ht="15.75">
      <c r="A27" s="8" t="s">
        <v>71</v>
      </c>
      <c r="B27" s="57">
        <v>-128</v>
      </c>
      <c r="C27" s="58">
        <v>44</v>
      </c>
      <c r="D27" s="58">
        <v>149</v>
      </c>
      <c r="E27" s="58">
        <v>21</v>
      </c>
      <c r="F27" s="58">
        <v>-87</v>
      </c>
      <c r="G27" s="58">
        <v>51</v>
      </c>
      <c r="H27" s="58">
        <v>-133</v>
      </c>
      <c r="I27" s="58">
        <v>-15</v>
      </c>
      <c r="J27" s="58">
        <v>-38</v>
      </c>
      <c r="K27" s="58">
        <f>'[1]pr_raz'!B31</f>
        <v>0</v>
      </c>
      <c r="L27" s="58">
        <f t="shared" si="1"/>
        <v>-136</v>
      </c>
    </row>
    <row r="28" spans="1:12" ht="15.75">
      <c r="A28" s="8" t="s">
        <v>72</v>
      </c>
      <c r="B28" s="57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f>'[1]pr_raz'!B32</f>
        <v>0</v>
      </c>
      <c r="L28" s="58">
        <f t="shared" si="1"/>
        <v>0</v>
      </c>
    </row>
    <row r="29" spans="1:12" ht="15.75">
      <c r="A29" s="8" t="s">
        <v>49</v>
      </c>
      <c r="B29" s="57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f>'[1]pr_raz'!B33</f>
        <v>0</v>
      </c>
      <c r="L29" s="58">
        <f t="shared" si="1"/>
        <v>0</v>
      </c>
    </row>
    <row r="30" spans="1:12" ht="15.75">
      <c r="A30" s="8" t="s">
        <v>67</v>
      </c>
      <c r="B30" s="57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f>'[1]pr_raz'!B34</f>
        <v>0</v>
      </c>
      <c r="L30" s="58">
        <f t="shared" si="1"/>
        <v>0</v>
      </c>
    </row>
    <row r="31" spans="1:12" ht="15.75">
      <c r="A31" s="8" t="s">
        <v>50</v>
      </c>
      <c r="B31" s="57">
        <v>0</v>
      </c>
      <c r="C31" s="58">
        <v>0</v>
      </c>
      <c r="D31" s="58">
        <v>54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f>'[1]pr_raz'!B35</f>
        <v>0</v>
      </c>
      <c r="L31" s="58">
        <f t="shared" si="1"/>
        <v>54</v>
      </c>
    </row>
    <row r="32" spans="1:12" ht="15.75">
      <c r="A32" s="8" t="s">
        <v>67</v>
      </c>
      <c r="B32" s="57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f>'[1]pr_raz'!B36</f>
        <v>0</v>
      </c>
      <c r="L32" s="58">
        <f t="shared" si="1"/>
        <v>0</v>
      </c>
    </row>
    <row r="33" spans="1:12" ht="15.75">
      <c r="A33" s="8" t="s">
        <v>51</v>
      </c>
      <c r="B33" s="57">
        <v>86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f>'[1]pr_raz'!B37</f>
        <v>0</v>
      </c>
      <c r="L33" s="58">
        <f t="shared" si="1"/>
        <v>86</v>
      </c>
    </row>
    <row r="34" spans="1:12" ht="15.75">
      <c r="A34" s="8" t="s">
        <v>52</v>
      </c>
      <c r="B34" s="57">
        <v>31</v>
      </c>
      <c r="C34" s="58">
        <v>12</v>
      </c>
      <c r="D34" s="58">
        <v>54</v>
      </c>
      <c r="E34" s="58">
        <v>62</v>
      </c>
      <c r="F34" s="58">
        <v>0</v>
      </c>
      <c r="G34" s="58">
        <v>0</v>
      </c>
      <c r="H34" s="58">
        <v>32</v>
      </c>
      <c r="I34" s="58">
        <v>0</v>
      </c>
      <c r="J34" s="58">
        <v>0</v>
      </c>
      <c r="K34" s="58">
        <f>'[1]pr_raz'!B38</f>
        <v>1</v>
      </c>
      <c r="L34" s="58">
        <f t="shared" si="1"/>
        <v>192</v>
      </c>
    </row>
    <row r="35" spans="1:12" ht="15.75">
      <c r="A35" s="9" t="s">
        <v>73</v>
      </c>
      <c r="B35" s="57">
        <v>117</v>
      </c>
      <c r="C35" s="58">
        <v>12</v>
      </c>
      <c r="D35" s="58">
        <v>54</v>
      </c>
      <c r="E35" s="58">
        <v>62</v>
      </c>
      <c r="F35" s="58">
        <v>0</v>
      </c>
      <c r="G35" s="58">
        <v>0</v>
      </c>
      <c r="H35" s="58">
        <v>32</v>
      </c>
      <c r="I35" s="58">
        <v>0</v>
      </c>
      <c r="J35" s="58">
        <v>0</v>
      </c>
      <c r="K35" s="58">
        <f>'[1]pr_raz'!B39</f>
        <v>1</v>
      </c>
      <c r="L35" s="58">
        <f t="shared" si="1"/>
        <v>278</v>
      </c>
    </row>
    <row r="36" spans="1:12" ht="15.75">
      <c r="A36" s="8" t="s">
        <v>53</v>
      </c>
      <c r="B36" s="57">
        <v>60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6</v>
      </c>
      <c r="I36" s="58">
        <v>0</v>
      </c>
      <c r="J36" s="58">
        <v>0</v>
      </c>
      <c r="K36" s="58">
        <f>'[1]pr_raz'!B40</f>
        <v>2</v>
      </c>
      <c r="L36" s="58">
        <f t="shared" si="1"/>
        <v>68</v>
      </c>
    </row>
    <row r="37" spans="1:12" ht="15.75">
      <c r="A37" s="8" t="s">
        <v>54</v>
      </c>
      <c r="B37" s="57">
        <v>23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f>'[1]pr_raz'!B41</f>
        <v>0</v>
      </c>
      <c r="L37" s="58">
        <f t="shared" si="1"/>
        <v>23</v>
      </c>
    </row>
    <row r="38" spans="1:12" ht="15.75">
      <c r="A38" s="11" t="s">
        <v>55</v>
      </c>
      <c r="B38" s="57">
        <f aca="true" t="shared" si="4" ref="B38:K38">B35+B36+B37</f>
        <v>200</v>
      </c>
      <c r="C38" s="57">
        <f t="shared" si="4"/>
        <v>12</v>
      </c>
      <c r="D38" s="57">
        <f t="shared" si="4"/>
        <v>54</v>
      </c>
      <c r="E38" s="57">
        <f t="shared" si="4"/>
        <v>62</v>
      </c>
      <c r="F38" s="57">
        <f t="shared" si="4"/>
        <v>0</v>
      </c>
      <c r="G38" s="57">
        <f t="shared" si="4"/>
        <v>0</v>
      </c>
      <c r="H38" s="57">
        <f t="shared" si="4"/>
        <v>38</v>
      </c>
      <c r="I38" s="57">
        <f t="shared" si="4"/>
        <v>0</v>
      </c>
      <c r="J38" s="57">
        <f t="shared" si="4"/>
        <v>0</v>
      </c>
      <c r="K38" s="57">
        <f t="shared" si="4"/>
        <v>3</v>
      </c>
      <c r="L38" s="58">
        <f t="shared" si="1"/>
        <v>369</v>
      </c>
    </row>
    <row r="39" spans="1:12" ht="15.75">
      <c r="A39" s="8" t="s">
        <v>56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>
        <f t="shared" si="1"/>
        <v>0</v>
      </c>
    </row>
    <row r="40" spans="1:12" ht="15.75">
      <c r="A40" s="8" t="s">
        <v>74</v>
      </c>
      <c r="B40" s="57">
        <v>-17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-1</v>
      </c>
      <c r="L40" s="58">
        <f t="shared" si="1"/>
        <v>-18</v>
      </c>
    </row>
    <row r="41" spans="1:12" ht="15.75">
      <c r="A41" s="8" t="s">
        <v>57</v>
      </c>
      <c r="B41" s="57">
        <v>-61</v>
      </c>
      <c r="C41" s="58">
        <v>0</v>
      </c>
      <c r="D41" s="58">
        <v>0</v>
      </c>
      <c r="E41" s="58">
        <v>-11</v>
      </c>
      <c r="F41" s="58">
        <v>0</v>
      </c>
      <c r="G41" s="58">
        <v>0</v>
      </c>
      <c r="H41" s="58">
        <v>-2</v>
      </c>
      <c r="I41" s="58">
        <v>0</v>
      </c>
      <c r="J41" s="58">
        <v>0</v>
      </c>
      <c r="K41" s="58">
        <f>'[1]pr_raz'!B45</f>
        <v>0</v>
      </c>
      <c r="L41" s="58">
        <f t="shared" si="1"/>
        <v>-74</v>
      </c>
    </row>
    <row r="42" spans="1:12" ht="15.75">
      <c r="A42" s="8" t="s">
        <v>58</v>
      </c>
      <c r="B42" s="57">
        <v>-23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f>'[1]pr_raz'!B46</f>
        <v>0</v>
      </c>
      <c r="L42" s="58">
        <f t="shared" si="1"/>
        <v>-23</v>
      </c>
    </row>
    <row r="43" spans="1:12" ht="15.75">
      <c r="A43" s="8" t="s">
        <v>59</v>
      </c>
      <c r="B43" s="57">
        <v>110</v>
      </c>
      <c r="C43" s="58">
        <v>0</v>
      </c>
      <c r="D43" s="58">
        <v>29</v>
      </c>
      <c r="E43" s="58">
        <v>0</v>
      </c>
      <c r="F43" s="58">
        <v>2</v>
      </c>
      <c r="G43" s="58">
        <v>0</v>
      </c>
      <c r="H43" s="58">
        <v>0</v>
      </c>
      <c r="I43" s="58">
        <v>0</v>
      </c>
      <c r="J43" s="58">
        <v>13</v>
      </c>
      <c r="K43" s="58">
        <f>'[1]pr_raz'!B47</f>
        <v>0</v>
      </c>
      <c r="L43" s="58">
        <f t="shared" si="1"/>
        <v>154</v>
      </c>
    </row>
    <row r="44" spans="1:12" ht="15.75">
      <c r="A44" s="12" t="s">
        <v>60</v>
      </c>
      <c r="B44" s="57">
        <v>0</v>
      </c>
      <c r="C44" s="58">
        <v>-4</v>
      </c>
      <c r="D44" s="58">
        <v>-32</v>
      </c>
      <c r="E44" s="58">
        <v>0</v>
      </c>
      <c r="F44" s="58">
        <v>0</v>
      </c>
      <c r="G44" s="58">
        <v>-63</v>
      </c>
      <c r="H44" s="58">
        <v>0</v>
      </c>
      <c r="I44" s="58">
        <v>0</v>
      </c>
      <c r="J44" s="58">
        <v>0</v>
      </c>
      <c r="K44" s="58">
        <f>'[1]pr_raz'!B48</f>
        <v>0</v>
      </c>
      <c r="L44" s="58">
        <f t="shared" si="1"/>
        <v>-99</v>
      </c>
    </row>
    <row r="45" spans="1:13" ht="15.75">
      <c r="A45" s="8" t="s">
        <v>61</v>
      </c>
      <c r="B45" s="57">
        <f aca="true" t="shared" si="5" ref="B45:K45">B27+B38+B40+B41+B42+B43+B44</f>
        <v>81</v>
      </c>
      <c r="C45" s="57">
        <f t="shared" si="5"/>
        <v>52</v>
      </c>
      <c r="D45" s="57">
        <f t="shared" si="5"/>
        <v>200</v>
      </c>
      <c r="E45" s="57">
        <f t="shared" si="5"/>
        <v>72</v>
      </c>
      <c r="F45" s="57">
        <f t="shared" si="5"/>
        <v>-85</v>
      </c>
      <c r="G45" s="57">
        <f t="shared" si="5"/>
        <v>-12</v>
      </c>
      <c r="H45" s="57">
        <f t="shared" si="5"/>
        <v>-97</v>
      </c>
      <c r="I45" s="57">
        <f t="shared" si="5"/>
        <v>-15</v>
      </c>
      <c r="J45" s="57">
        <f t="shared" si="5"/>
        <v>-25</v>
      </c>
      <c r="K45" s="57">
        <f t="shared" si="5"/>
        <v>2</v>
      </c>
      <c r="L45" s="58">
        <f t="shared" si="1"/>
        <v>173</v>
      </c>
      <c r="M45" s="60"/>
    </row>
    <row r="46" spans="1:12" ht="15.75">
      <c r="A46" s="8" t="s">
        <v>62</v>
      </c>
      <c r="B46" s="57">
        <v>-16</v>
      </c>
      <c r="C46" s="58">
        <v>0</v>
      </c>
      <c r="D46" s="58">
        <v>0</v>
      </c>
      <c r="E46" s="58">
        <v>-14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f>'[1]pr_raz'!B50</f>
        <v>0</v>
      </c>
      <c r="L46" s="58">
        <f t="shared" si="1"/>
        <v>-30</v>
      </c>
    </row>
    <row r="47" spans="1:12" ht="15.75">
      <c r="A47" s="8" t="s">
        <v>63</v>
      </c>
      <c r="B47" s="57">
        <f aca="true" t="shared" si="6" ref="B47:K47">B45+B46</f>
        <v>65</v>
      </c>
      <c r="C47" s="57">
        <f t="shared" si="6"/>
        <v>52</v>
      </c>
      <c r="D47" s="57">
        <f t="shared" si="6"/>
        <v>200</v>
      </c>
      <c r="E47" s="57">
        <f t="shared" si="6"/>
        <v>58</v>
      </c>
      <c r="F47" s="57">
        <f t="shared" si="6"/>
        <v>-85</v>
      </c>
      <c r="G47" s="57">
        <f t="shared" si="6"/>
        <v>-12</v>
      </c>
      <c r="H47" s="57">
        <f t="shared" si="6"/>
        <v>-97</v>
      </c>
      <c r="I47" s="57">
        <f t="shared" si="6"/>
        <v>-15</v>
      </c>
      <c r="J47" s="57">
        <f t="shared" si="6"/>
        <v>-25</v>
      </c>
      <c r="K47" s="57">
        <f t="shared" si="6"/>
        <v>2</v>
      </c>
      <c r="L47" s="58">
        <f t="shared" si="1"/>
        <v>143</v>
      </c>
    </row>
    <row r="48" spans="1:12" ht="15.75">
      <c r="A48" s="8" t="s">
        <v>64</v>
      </c>
      <c r="B48" s="57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f>'[1]pr_raz'!B52</f>
        <v>0</v>
      </c>
      <c r="L48" s="58">
        <f t="shared" si="1"/>
        <v>0</v>
      </c>
    </row>
    <row r="49" spans="1:12" ht="16.5" customHeight="1">
      <c r="A49" s="10" t="s">
        <v>65</v>
      </c>
      <c r="B49" s="57">
        <f>B47+B48</f>
        <v>65</v>
      </c>
      <c r="C49" s="57">
        <f aca="true" t="shared" si="7" ref="C49:K49">C47+C48</f>
        <v>52</v>
      </c>
      <c r="D49" s="57">
        <f t="shared" si="7"/>
        <v>200</v>
      </c>
      <c r="E49" s="57">
        <f t="shared" si="7"/>
        <v>58</v>
      </c>
      <c r="F49" s="57">
        <f t="shared" si="7"/>
        <v>-85</v>
      </c>
      <c r="G49" s="57">
        <f t="shared" si="7"/>
        <v>-12</v>
      </c>
      <c r="H49" s="57">
        <f t="shared" si="7"/>
        <v>-97</v>
      </c>
      <c r="I49" s="57">
        <f t="shared" si="7"/>
        <v>-15</v>
      </c>
      <c r="J49" s="57">
        <f t="shared" si="7"/>
        <v>-25</v>
      </c>
      <c r="K49" s="57">
        <f t="shared" si="7"/>
        <v>2</v>
      </c>
      <c r="L49" s="58">
        <f t="shared" si="1"/>
        <v>143</v>
      </c>
    </row>
    <row r="50" spans="1:3" ht="16.5" customHeight="1">
      <c r="A50" s="13"/>
      <c r="B50" s="14"/>
      <c r="C50" s="14"/>
    </row>
    <row r="51" spans="1:3" ht="16.5" customHeight="1">
      <c r="A51" s="63" t="s">
        <v>89</v>
      </c>
      <c r="B51" s="14"/>
      <c r="C51" s="14"/>
    </row>
    <row r="52" ht="12.75">
      <c r="A52" s="15"/>
    </row>
    <row r="53" ht="12.75">
      <c r="A53" s="15"/>
    </row>
    <row r="54" ht="12.75">
      <c r="A54" s="15"/>
    </row>
  </sheetData>
  <sheetProtection/>
  <mergeCells count="1">
    <mergeCell ref="A1:L1"/>
  </mergeCells>
  <printOptions horizontalCentered="1"/>
  <pageMargins left="0.2" right="0.2" top="0.1968503937007874" bottom="0.1968503937007874" header="0" footer="0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85" zoomScaleSheetLayoutView="85" zoomScalePageLayoutView="0" workbookViewId="0" topLeftCell="G1">
      <selection activeCell="L2" sqref="L2"/>
    </sheetView>
  </sheetViews>
  <sheetFormatPr defaultColWidth="9.00390625" defaultRowHeight="12.75"/>
  <cols>
    <col min="1" max="1" width="74.875" style="1" customWidth="1"/>
    <col min="2" max="2" width="20.75390625" style="31" customWidth="1"/>
    <col min="3" max="11" width="20.75390625" style="21" customWidth="1"/>
    <col min="12" max="12" width="20.75390625" style="22" customWidth="1"/>
    <col min="13" max="16384" width="9.125" style="1" customWidth="1"/>
  </cols>
  <sheetData>
    <row r="1" spans="1:12" ht="21.75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2.75">
      <c r="A2" s="2"/>
      <c r="B2" s="23"/>
      <c r="L2" s="64" t="s">
        <v>90</v>
      </c>
    </row>
    <row r="3" spans="1:12" ht="74.25" customHeight="1">
      <c r="A3" s="16"/>
      <c r="B3" s="24" t="s">
        <v>76</v>
      </c>
      <c r="C3" s="24" t="s">
        <v>10</v>
      </c>
      <c r="D3" s="24" t="s">
        <v>77</v>
      </c>
      <c r="E3" s="24" t="s">
        <v>78</v>
      </c>
      <c r="F3" s="24" t="s">
        <v>11</v>
      </c>
      <c r="G3" s="24" t="s">
        <v>82</v>
      </c>
      <c r="H3" s="24" t="s">
        <v>12</v>
      </c>
      <c r="I3" s="24" t="s">
        <v>79</v>
      </c>
      <c r="J3" s="24" t="s">
        <v>80</v>
      </c>
      <c r="K3" s="24" t="s">
        <v>81</v>
      </c>
      <c r="L3" s="25" t="s">
        <v>87</v>
      </c>
    </row>
    <row r="4" spans="1:12" ht="22.5">
      <c r="A4" s="17" t="s">
        <v>13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5.75">
      <c r="A5" s="18" t="s">
        <v>14</v>
      </c>
      <c r="B5" s="29">
        <f>'[2]Sheet1'!B25</f>
        <v>2185</v>
      </c>
      <c r="C5" s="29">
        <f>'[3]balans'!$B$33</f>
        <v>511</v>
      </c>
      <c r="D5" s="29">
        <f>'[4]balans'!$B$33</f>
        <v>1415</v>
      </c>
      <c r="E5" s="29">
        <f>'[5]balans'!$B$33</f>
        <v>320</v>
      </c>
      <c r="F5" s="29">
        <f>'[6]balans'!$B$33</f>
        <v>400</v>
      </c>
      <c r="G5" s="29">
        <f>'[7]balans'!$B$33</f>
        <v>15</v>
      </c>
      <c r="H5" s="29">
        <f>'[8]balans'!$B$33</f>
        <v>662</v>
      </c>
      <c r="I5" s="29">
        <f>'[9]balans'!$B$33</f>
        <v>0</v>
      </c>
      <c r="J5" s="29">
        <f>'[10]balans'!$B$33</f>
        <v>0</v>
      </c>
      <c r="K5" s="29">
        <f>'[1]balans'!$B$33</f>
        <v>413</v>
      </c>
      <c r="L5" s="29">
        <f>SUM(B5:K5)</f>
        <v>5921</v>
      </c>
    </row>
    <row r="6" spans="1:12" ht="15.75">
      <c r="A6" s="19" t="s">
        <v>15</v>
      </c>
      <c r="B6" s="29">
        <f>'[2]Sheet1'!$B$34</f>
        <v>1124</v>
      </c>
      <c r="C6" s="29">
        <f>'[3]balans'!$B$45</f>
        <v>51</v>
      </c>
      <c r="D6" s="29">
        <f>'[4]balans'!$B$45</f>
        <v>863</v>
      </c>
      <c r="E6" s="29">
        <f>'[5]balans'!$B$45</f>
        <v>108</v>
      </c>
      <c r="F6" s="29">
        <f>'[6]balans'!$B$45</f>
        <v>1</v>
      </c>
      <c r="G6" s="29">
        <f>'[7]balans'!$B$45</f>
        <v>129</v>
      </c>
      <c r="H6" s="29">
        <f>'[8]balans'!$B$45</f>
        <v>99</v>
      </c>
      <c r="I6" s="29">
        <f>'[9]balans'!$B$45</f>
        <v>0</v>
      </c>
      <c r="J6" s="29">
        <f>'[10]balans'!$B$45</f>
        <v>18</v>
      </c>
      <c r="K6" s="29">
        <f>'[1]balans'!$B$45</f>
        <v>38</v>
      </c>
      <c r="L6" s="29">
        <f aca="true" t="shared" si="0" ref="L6:L19">SUM(B6:K6)</f>
        <v>2431</v>
      </c>
    </row>
    <row r="7" spans="1:12" ht="15.75">
      <c r="A7" s="19" t="s">
        <v>16</v>
      </c>
      <c r="B7" s="29">
        <f>'[2]Sheet1'!$B$36</f>
        <v>87</v>
      </c>
      <c r="C7" s="29">
        <f>'[3]balans'!$B$47</f>
        <v>240</v>
      </c>
      <c r="D7" s="29">
        <f>'[4]balans'!$B$47</f>
        <v>178</v>
      </c>
      <c r="E7" s="29">
        <f>'[5]balans'!$B$47</f>
        <v>1678</v>
      </c>
      <c r="F7" s="29">
        <f>'[6]balans'!$B$47</f>
        <v>234</v>
      </c>
      <c r="G7" s="29">
        <f>'[7]balans'!$B$47</f>
        <v>65</v>
      </c>
      <c r="H7" s="29">
        <f>'[8]balans'!$B$47</f>
        <v>7</v>
      </c>
      <c r="I7" s="29">
        <f>'[9]balans'!$B$47</f>
        <v>464</v>
      </c>
      <c r="J7" s="29">
        <f>'[10]balans'!$B$47</f>
        <v>87</v>
      </c>
      <c r="K7" s="29">
        <f>'[1]balans'!$B$47</f>
        <v>17</v>
      </c>
      <c r="L7" s="29">
        <f t="shared" si="0"/>
        <v>3057</v>
      </c>
    </row>
    <row r="8" spans="1:12" ht="15.75">
      <c r="A8" s="19" t="s">
        <v>17</v>
      </c>
      <c r="B8" s="29">
        <f>'[2]Sheet1'!$B$45</f>
        <v>961</v>
      </c>
      <c r="C8" s="29">
        <f>'[3]balans'!$B$56</f>
        <v>72</v>
      </c>
      <c r="D8" s="29">
        <f>'[4]balans'!$B$56</f>
        <v>57</v>
      </c>
      <c r="E8" s="29">
        <f>'[5]balans'!$B$56</f>
        <v>14</v>
      </c>
      <c r="F8" s="29">
        <f>'[6]balans'!$B$56</f>
        <v>45</v>
      </c>
      <c r="G8" s="29">
        <f>'[7]balans'!$B$56</f>
        <v>473</v>
      </c>
      <c r="H8" s="29">
        <f>'[8]balans'!$B$56</f>
        <v>29</v>
      </c>
      <c r="I8" s="29">
        <f>'[9]balans'!$B$56</f>
        <v>37</v>
      </c>
      <c r="J8" s="29">
        <f>'[10]balans'!$B$56</f>
        <v>375</v>
      </c>
      <c r="K8" s="29">
        <f>'[1]balans'!$B$56</f>
        <v>34</v>
      </c>
      <c r="L8" s="29">
        <f t="shared" si="0"/>
        <v>2097</v>
      </c>
    </row>
    <row r="9" spans="1:12" ht="15.75">
      <c r="A9" s="19" t="s">
        <v>18</v>
      </c>
      <c r="B9" s="29">
        <f>'[2]Sheet1'!$B$47</f>
        <v>4</v>
      </c>
      <c r="C9" s="29">
        <f>'[3]balans'!$B$58</f>
        <v>0</v>
      </c>
      <c r="D9" s="29">
        <f>'[4]balans'!$B$58</f>
        <v>19</v>
      </c>
      <c r="E9" s="29">
        <f>'[5]balans'!$B$58</f>
        <v>48</v>
      </c>
      <c r="F9" s="29">
        <f>'[6]balans'!$B$58</f>
        <v>0</v>
      </c>
      <c r="G9" s="29">
        <f>'[7]balans'!$B$58</f>
        <v>443</v>
      </c>
      <c r="H9" s="29">
        <f>'[8]balans'!$B$58</f>
        <v>33</v>
      </c>
      <c r="I9" s="29">
        <f>'[9]balans'!$B$58</f>
        <v>0</v>
      </c>
      <c r="J9" s="29">
        <f>'[10]balans'!$B$58</f>
        <v>0</v>
      </c>
      <c r="K9" s="29">
        <f>'[1]balans'!$B$58</f>
        <v>0</v>
      </c>
      <c r="L9" s="29">
        <f t="shared" si="0"/>
        <v>547</v>
      </c>
    </row>
    <row r="10" spans="1:12" ht="15.75">
      <c r="A10" s="19" t="s">
        <v>19</v>
      </c>
      <c r="B10" s="29">
        <f>'[2]Sheet1'!$B$49</f>
        <v>4361</v>
      </c>
      <c r="C10" s="29">
        <f>'[3]balans'!$B$60</f>
        <v>874</v>
      </c>
      <c r="D10" s="29">
        <f>'[4]balans'!$B$60</f>
        <v>2532</v>
      </c>
      <c r="E10" s="29">
        <f>'[5]balans'!$B$60</f>
        <v>2168</v>
      </c>
      <c r="F10" s="29">
        <f>'[6]balans'!$B$60</f>
        <v>680</v>
      </c>
      <c r="G10" s="29">
        <f>'[7]balans'!$B$60</f>
        <v>1125</v>
      </c>
      <c r="H10" s="29">
        <f>'[8]balans'!$B$60</f>
        <v>830</v>
      </c>
      <c r="I10" s="29">
        <f>'[9]balans'!$B$60</f>
        <v>501</v>
      </c>
      <c r="J10" s="29">
        <f>'[10]balans'!$B$60</f>
        <v>480</v>
      </c>
      <c r="K10" s="29">
        <f>'[1]balans'!$B$60</f>
        <v>502</v>
      </c>
      <c r="L10" s="29">
        <f t="shared" si="0"/>
        <v>14053</v>
      </c>
    </row>
    <row r="11" spans="1:12" ht="15.75">
      <c r="A11" s="19" t="s">
        <v>20</v>
      </c>
      <c r="B11" s="29"/>
      <c r="C11" s="29">
        <f>'[3]balans'!$B$62</f>
        <v>0</v>
      </c>
      <c r="D11" s="29">
        <f>'[4]balans'!$B$62</f>
        <v>1119</v>
      </c>
      <c r="E11" s="29">
        <f>'[5]balans'!$B$62</f>
        <v>0</v>
      </c>
      <c r="F11" s="29">
        <f>'[6]balans'!$B$62</f>
        <v>0</v>
      </c>
      <c r="G11" s="29">
        <f>'[7]balans'!$B$62</f>
        <v>0</v>
      </c>
      <c r="H11" s="29">
        <f>'[8]balans'!$B$62</f>
        <v>0</v>
      </c>
      <c r="I11" s="29">
        <f>'[9]balans'!$B$62</f>
        <v>0</v>
      </c>
      <c r="J11" s="29">
        <f>'[10]balans'!$B$62</f>
        <v>0</v>
      </c>
      <c r="K11" s="29">
        <f>'[1]balans'!$B$62</f>
        <v>0</v>
      </c>
      <c r="L11" s="29">
        <f t="shared" si="0"/>
        <v>1119</v>
      </c>
    </row>
    <row r="12" spans="1:12" ht="22.5">
      <c r="A12" s="20" t="s">
        <v>21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5.75">
      <c r="A13" s="19" t="s">
        <v>22</v>
      </c>
      <c r="B13" s="29">
        <f>'[2]Sheet1'!$B$59</f>
        <v>2254</v>
      </c>
      <c r="C13" s="29">
        <f>'[3]balans'!$B$74</f>
        <v>563</v>
      </c>
      <c r="D13" s="29">
        <f>'[4]balans'!$B$74</f>
        <v>2202</v>
      </c>
      <c r="E13" s="29">
        <f>'[5]balans'!$B$74</f>
        <v>2040</v>
      </c>
      <c r="F13" s="29">
        <f>'[6]balans'!$B$74</f>
        <v>629</v>
      </c>
      <c r="G13" s="29">
        <f>'[7]balans'!$B$74</f>
        <v>776</v>
      </c>
      <c r="H13" s="29">
        <f>'[8]balans'!$B$74</f>
        <v>794</v>
      </c>
      <c r="I13" s="29">
        <f>'[9]balans'!$B$74</f>
        <v>485</v>
      </c>
      <c r="J13" s="29">
        <f>'[10]balans'!$B$74</f>
        <v>475</v>
      </c>
      <c r="K13" s="29">
        <f>'[1]balans'!$B$74</f>
        <v>502</v>
      </c>
      <c r="L13" s="29">
        <f t="shared" si="0"/>
        <v>10720</v>
      </c>
    </row>
    <row r="14" spans="1:12" ht="15.75">
      <c r="A14" s="19" t="s">
        <v>23</v>
      </c>
      <c r="B14" s="29">
        <f>'[2]Sheet1'!$B$61</f>
        <v>0</v>
      </c>
      <c r="C14" s="29">
        <f>'[3]balans'!$B$76</f>
        <v>0</v>
      </c>
      <c r="D14" s="29">
        <f>'[4]balans'!$B$76</f>
        <v>0</v>
      </c>
      <c r="E14" s="29">
        <f>'[5]balans'!$B$76</f>
        <v>0</v>
      </c>
      <c r="F14" s="29">
        <f>'[6]balans'!$B$76</f>
        <v>0</v>
      </c>
      <c r="G14" s="29">
        <f>'[7]balans'!$B$76</f>
        <v>0</v>
      </c>
      <c r="H14" s="29">
        <f>'[8]balans'!$B$76</f>
        <v>0</v>
      </c>
      <c r="I14" s="29">
        <f>'[9]balans'!$B$76</f>
        <v>0</v>
      </c>
      <c r="J14" s="29">
        <f>'[10]balans'!$B$76</f>
        <v>0</v>
      </c>
      <c r="K14" s="29">
        <f>'[1]balans'!$B$76</f>
        <v>0</v>
      </c>
      <c r="L14" s="29">
        <f t="shared" si="0"/>
        <v>0</v>
      </c>
    </row>
    <row r="15" spans="1:12" ht="15.75">
      <c r="A15" s="19" t="s">
        <v>24</v>
      </c>
      <c r="B15" s="29">
        <f>'[2]Sheet1'!$B$67</f>
        <v>1523</v>
      </c>
      <c r="C15" s="29">
        <f>'[3]balans'!$B$83</f>
        <v>289</v>
      </c>
      <c r="D15" s="29">
        <f>'[4]balans'!$B$83</f>
        <v>116</v>
      </c>
      <c r="E15" s="29">
        <f>'[5]balans'!$B$83</f>
        <v>78</v>
      </c>
      <c r="F15" s="29">
        <f>'[6]balans'!$B$83</f>
        <v>25</v>
      </c>
      <c r="G15" s="29">
        <f>'[7]balans'!$B$83</f>
        <v>0</v>
      </c>
      <c r="H15" s="29">
        <f>'[8]balans'!$B$83</f>
        <v>21</v>
      </c>
      <c r="I15" s="29">
        <f>'[9]balans'!$B$83</f>
        <v>0</v>
      </c>
      <c r="J15" s="29">
        <f>'[10]balans'!$B$83</f>
        <v>0</v>
      </c>
      <c r="K15" s="29">
        <f>'[1]balans'!$B$83</f>
        <v>0</v>
      </c>
      <c r="L15" s="29">
        <f t="shared" si="0"/>
        <v>2052</v>
      </c>
    </row>
    <row r="16" spans="1:12" ht="15.75">
      <c r="A16" s="19" t="s">
        <v>25</v>
      </c>
      <c r="B16" s="29">
        <f>'[2]Sheet1'!$B75</f>
        <v>584</v>
      </c>
      <c r="C16" s="29">
        <f>'[3]balans'!$B$91</f>
        <v>22</v>
      </c>
      <c r="D16" s="29">
        <f>'[4]balans'!$B$91</f>
        <v>212</v>
      </c>
      <c r="E16" s="29">
        <f>'[5]balans'!$B$91</f>
        <v>50</v>
      </c>
      <c r="F16" s="29">
        <f>'[6]balans'!$B$91</f>
        <v>26</v>
      </c>
      <c r="G16" s="29">
        <f>'[7]balans'!$B$91</f>
        <v>347</v>
      </c>
      <c r="H16" s="29">
        <f>'[8]balans'!$B$91</f>
        <v>15</v>
      </c>
      <c r="I16" s="29">
        <f>'[9]balans'!$B$91</f>
        <v>16</v>
      </c>
      <c r="J16" s="29">
        <f>'[10]balans'!$B$91</f>
        <v>5</v>
      </c>
      <c r="K16" s="29">
        <f>'[1]balans'!$B$91</f>
        <v>0</v>
      </c>
      <c r="L16" s="29">
        <f t="shared" si="0"/>
        <v>1277</v>
      </c>
    </row>
    <row r="17" spans="1:12" ht="15.75">
      <c r="A17" s="19" t="s">
        <v>26</v>
      </c>
      <c r="B17" s="29">
        <f>'[2]Sheet1'!$B76</f>
        <v>0</v>
      </c>
      <c r="C17" s="29">
        <f>'[3]balans'!$B$93</f>
        <v>0</v>
      </c>
      <c r="D17" s="29">
        <f>'[4]balans'!$B$93</f>
        <v>2</v>
      </c>
      <c r="E17" s="29">
        <f>'[5]balans'!$B$93</f>
        <v>0</v>
      </c>
      <c r="F17" s="29">
        <f>'[6]balans'!$B$93</f>
        <v>0</v>
      </c>
      <c r="G17" s="29">
        <f>'[7]balans'!$B$93</f>
        <v>0</v>
      </c>
      <c r="H17" s="29">
        <f>'[8]balans'!$B$93</f>
        <v>0</v>
      </c>
      <c r="I17" s="29">
        <f>'[9]balans'!$B$93</f>
        <v>0</v>
      </c>
      <c r="J17" s="29">
        <f>'[10]balans'!$B$93</f>
        <v>0</v>
      </c>
      <c r="K17" s="29">
        <f>'[1]balans'!$B$93</f>
        <v>0</v>
      </c>
      <c r="L17" s="29">
        <f t="shared" si="0"/>
        <v>2</v>
      </c>
    </row>
    <row r="18" spans="1:12" ht="15.75">
      <c r="A18" s="19" t="s">
        <v>27</v>
      </c>
      <c r="B18" s="29">
        <f>'[2]Sheet1'!$B77</f>
        <v>4361</v>
      </c>
      <c r="C18" s="29">
        <f>'[3]balans'!$B$95</f>
        <v>874</v>
      </c>
      <c r="D18" s="29">
        <f>'[4]balans'!$B$95</f>
        <v>2532</v>
      </c>
      <c r="E18" s="29">
        <f>'[5]balans'!$B$95</f>
        <v>2168</v>
      </c>
      <c r="F18" s="29">
        <f>'[6]balans'!$B$95</f>
        <v>680</v>
      </c>
      <c r="G18" s="29">
        <f>'[7]balans'!$B$95</f>
        <v>1125</v>
      </c>
      <c r="H18" s="29">
        <f>'[8]balans'!$B$95</f>
        <v>830</v>
      </c>
      <c r="I18" s="29">
        <f>'[9]balans'!$B$95</f>
        <v>501</v>
      </c>
      <c r="J18" s="29">
        <f>'[10]balans'!$B$95</f>
        <v>480</v>
      </c>
      <c r="K18" s="29">
        <f>'[1]balans'!$B$95</f>
        <v>502</v>
      </c>
      <c r="L18" s="29">
        <f t="shared" si="0"/>
        <v>14053</v>
      </c>
    </row>
    <row r="19" spans="1:12" ht="15.75">
      <c r="A19" s="19" t="s">
        <v>28</v>
      </c>
      <c r="B19" s="30"/>
      <c r="C19" s="29">
        <f>'[3]balans'!$B$97</f>
        <v>0</v>
      </c>
      <c r="D19" s="29">
        <f>'[4]balans'!$B$97</f>
        <v>1119</v>
      </c>
      <c r="E19" s="29">
        <f>'[5]balans'!$B$97</f>
        <v>0</v>
      </c>
      <c r="F19" s="29">
        <f>'[6]balans'!$B$97</f>
        <v>0</v>
      </c>
      <c r="G19" s="29">
        <f>'[7]balans'!$B$97</f>
        <v>0</v>
      </c>
      <c r="H19" s="29">
        <f>'[8]balans'!$B$97</f>
        <v>0</v>
      </c>
      <c r="I19" s="29">
        <f>'[9]balans'!$B$97</f>
        <v>0</v>
      </c>
      <c r="J19" s="29">
        <f>'[10]balans'!$B$97</f>
        <v>0</v>
      </c>
      <c r="K19" s="29">
        <f>'[1]balans'!$B$97</f>
        <v>0</v>
      </c>
      <c r="L19" s="29">
        <f t="shared" si="0"/>
        <v>1119</v>
      </c>
    </row>
    <row r="20" ht="15.75">
      <c r="A20" s="1" t="s">
        <v>29</v>
      </c>
    </row>
    <row r="21" ht="16.5">
      <c r="A21" s="63" t="s">
        <v>89</v>
      </c>
    </row>
  </sheetData>
  <sheetProtection/>
  <mergeCells count="1">
    <mergeCell ref="A1:L1"/>
  </mergeCells>
  <printOptions horizontalCentered="1"/>
  <pageMargins left="0.2" right="0.2" top="0.3937007874015748" bottom="0.5905511811023623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Jonko Jechev</dc:creator>
  <cp:keywords/>
  <dc:description/>
  <cp:lastModifiedBy>Mariela Slavcheva - EuroRSCG 4D</cp:lastModifiedBy>
  <cp:lastPrinted>2004-11-16T12:11:57Z</cp:lastPrinted>
  <dcterms:created xsi:type="dcterms:W3CDTF">2004-05-12T14:37:01Z</dcterms:created>
  <dcterms:modified xsi:type="dcterms:W3CDTF">2011-05-09T10:06:13Z</dcterms:modified>
  <cp:category/>
  <cp:version/>
  <cp:contentType/>
  <cp:contentStatus/>
</cp:coreProperties>
</file>